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6015" yWindow="1245" windowWidth="15600" windowHeight="5640" tabRatio="792"/>
  </bookViews>
  <sheets>
    <sheet name="OTM EO4OG Challenges D1.1" sheetId="1" r:id="rId1"/>
    <sheet name="List A1&amp;2 - Themes " sheetId="2" state="hidden" r:id="rId2"/>
    <sheet name="List B1&amp;2 - Climate" sheetId="3" state="hidden" r:id="rId3"/>
    <sheet name="List C1&amp;2 - Regions" sheetId="4" state="hidden" r:id="rId4"/>
    <sheet name="List D1&amp;2 - Geography" sheetId="5" state="hidden" r:id="rId5"/>
    <sheet name="List E - Value &amp; Impact" sheetId="6" state="hidden" r:id="rId6"/>
    <sheet name="Master Challenges" sheetId="10" state="hidden" r:id="rId7"/>
  </sheets>
  <definedNames>
    <definedName name="_xlnm._FilterDatabase" localSheetId="0" hidden="1">'OTM EO4OG Challenges D1.1'!$B$2:$CI$95</definedName>
    <definedName name="_ftn1" localSheetId="0">'OTM EO4OG Challenges D1.1'!$B$78</definedName>
    <definedName name="_ftnref1" localSheetId="0">'OTM EO4OG Challenges D1.1'!$E$13</definedName>
  </definedNames>
  <calcPr calcId="125725"/>
</workbook>
</file>

<file path=xl/calcChain.xml><?xml version="1.0" encoding="utf-8"?>
<calcChain xmlns="http://schemas.openxmlformats.org/spreadsheetml/2006/main">
  <c r="P102" i="1"/>
  <c r="Q102"/>
  <c r="R102"/>
  <c r="S102"/>
  <c r="O102"/>
  <c r="P100"/>
  <c r="Q100"/>
  <c r="R100"/>
  <c r="S100"/>
  <c r="O100"/>
  <c r="P98"/>
  <c r="Q98"/>
  <c r="R98"/>
  <c r="S98"/>
  <c r="O98"/>
  <c r="P96"/>
  <c r="Q96"/>
  <c r="R96"/>
  <c r="S96"/>
  <c r="O96"/>
  <c r="P94"/>
  <c r="Q94"/>
  <c r="R94"/>
  <c r="S94"/>
  <c r="O94"/>
  <c r="P92"/>
  <c r="Q92"/>
  <c r="R92"/>
  <c r="S92"/>
  <c r="O92"/>
  <c r="BS4"/>
  <c r="V4" s="1"/>
  <c r="BS5"/>
  <c r="V5" s="1"/>
  <c r="BS6"/>
  <c r="V6" s="1"/>
  <c r="BS7"/>
  <c r="V7" s="1"/>
  <c r="BS9"/>
  <c r="V9" s="1"/>
  <c r="BS10"/>
  <c r="V10" s="1"/>
  <c r="BS11"/>
  <c r="V11" s="1"/>
  <c r="BS12"/>
  <c r="V12" s="1"/>
  <c r="BS13"/>
  <c r="V13" s="1"/>
  <c r="BS14"/>
  <c r="V14" s="1"/>
  <c r="BS15"/>
  <c r="V15" s="1"/>
  <c r="BS16"/>
  <c r="V16" s="1"/>
  <c r="BS17"/>
  <c r="V17" s="1"/>
  <c r="BS18"/>
  <c r="V18" s="1"/>
  <c r="BS19"/>
  <c r="V19" s="1"/>
  <c r="BS20"/>
  <c r="V20" s="1"/>
  <c r="BS21"/>
  <c r="V21" s="1"/>
  <c r="BS22"/>
  <c r="V22" s="1"/>
  <c r="BS23"/>
  <c r="V23" s="1"/>
  <c r="BS24"/>
  <c r="V24" s="1"/>
  <c r="BS25"/>
  <c r="V25" s="1"/>
  <c r="BS26"/>
  <c r="V26" s="1"/>
  <c r="BS27"/>
  <c r="V27" s="1"/>
  <c r="BS28"/>
  <c r="V28" s="1"/>
  <c r="BS29"/>
  <c r="V29" s="1"/>
  <c r="BS30"/>
  <c r="V30" s="1"/>
  <c r="BS31"/>
  <c r="V31" s="1"/>
  <c r="BS32"/>
  <c r="V32" s="1"/>
  <c r="BS33"/>
  <c r="V33" s="1"/>
  <c r="BS34"/>
  <c r="V34" s="1"/>
  <c r="BS35"/>
  <c r="V35" s="1"/>
  <c r="BS36"/>
  <c r="V36" s="1"/>
  <c r="BS37"/>
  <c r="V37" s="1"/>
  <c r="BS38"/>
  <c r="V38" s="1"/>
  <c r="BS39"/>
  <c r="V39" s="1"/>
  <c r="BS40"/>
  <c r="V40" s="1"/>
  <c r="BS41"/>
  <c r="V41" s="1"/>
  <c r="BS42"/>
  <c r="V42" s="1"/>
  <c r="BS43"/>
  <c r="V43" s="1"/>
  <c r="BS44"/>
  <c r="V44" s="1"/>
  <c r="BS45"/>
  <c r="V45" s="1"/>
  <c r="BS46"/>
  <c r="V46" s="1"/>
  <c r="BS47"/>
  <c r="V47" s="1"/>
  <c r="BS48"/>
  <c r="V48" s="1"/>
  <c r="BS49"/>
  <c r="V49" s="1"/>
  <c r="BS50"/>
  <c r="V50" s="1"/>
  <c r="BS51"/>
  <c r="V51" s="1"/>
  <c r="BS52"/>
  <c r="V52" s="1"/>
  <c r="BS53"/>
  <c r="V53" s="1"/>
  <c r="BS54"/>
  <c r="V54" s="1"/>
  <c r="BS55"/>
  <c r="V55" s="1"/>
  <c r="BS56"/>
  <c r="V56" s="1"/>
  <c r="BS57"/>
  <c r="V57" s="1"/>
  <c r="BS58"/>
  <c r="V58" s="1"/>
  <c r="BS59"/>
  <c r="V59" s="1"/>
  <c r="BS60"/>
  <c r="V60" s="1"/>
  <c r="BS61"/>
  <c r="V61" s="1"/>
  <c r="BS62"/>
  <c r="V62" s="1"/>
  <c r="BS63"/>
  <c r="V63" s="1"/>
  <c r="BS64"/>
  <c r="V64" s="1"/>
  <c r="BS65"/>
  <c r="V65" s="1"/>
  <c r="BS66"/>
  <c r="V66" s="1"/>
  <c r="BS67"/>
  <c r="V67" s="1"/>
  <c r="BS68"/>
  <c r="V68" s="1"/>
  <c r="BS69"/>
  <c r="V69" s="1"/>
  <c r="BS70"/>
  <c r="V70" s="1"/>
  <c r="BS71"/>
  <c r="V71" s="1"/>
  <c r="BS72"/>
  <c r="V72" s="1"/>
  <c r="BS73"/>
  <c r="V73" s="1"/>
  <c r="BS74"/>
  <c r="V74" s="1"/>
  <c r="BS75"/>
  <c r="V75" s="1"/>
  <c r="BS76"/>
  <c r="V76" s="1"/>
  <c r="BS77"/>
  <c r="V77" s="1"/>
  <c r="BS78"/>
  <c r="V78" s="1"/>
  <c r="BS79"/>
  <c r="V79" s="1"/>
  <c r="BS80"/>
  <c r="V80" s="1"/>
  <c r="BS3"/>
  <c r="V3" s="1"/>
  <c r="BU2"/>
  <c r="BV2"/>
  <c r="BW2"/>
  <c r="BX2"/>
  <c r="BY2"/>
  <c r="BZ2"/>
  <c r="CA2"/>
  <c r="CB2"/>
  <c r="CC2"/>
  <c r="CD2"/>
  <c r="CE2"/>
  <c r="CF2"/>
  <c r="CG2"/>
  <c r="CH2"/>
  <c r="CI2"/>
  <c r="BT2"/>
  <c r="E4" i="4"/>
  <c r="E5"/>
  <c r="E6"/>
  <c r="E7"/>
  <c r="E8"/>
  <c r="E9"/>
  <c r="E10"/>
  <c r="E11"/>
  <c r="E12"/>
  <c r="E13"/>
  <c r="E14"/>
  <c r="E15"/>
  <c r="E16"/>
  <c r="E17"/>
  <c r="E18"/>
  <c r="E19"/>
  <c r="E20"/>
  <c r="E21"/>
  <c r="E22"/>
  <c r="E23"/>
  <c r="E24"/>
  <c r="E25"/>
  <c r="E26"/>
  <c r="E27"/>
  <c r="E28"/>
  <c r="E29"/>
  <c r="E30"/>
  <c r="E31"/>
  <c r="E32"/>
  <c r="E33"/>
  <c r="E3"/>
  <c r="BQ80" i="1"/>
  <c r="BP80"/>
  <c r="BO80"/>
  <c r="BN80"/>
  <c r="BM80"/>
  <c r="BL80"/>
  <c r="BK80"/>
  <c r="BJ80"/>
  <c r="BI80"/>
  <c r="BH80"/>
  <c r="BG80"/>
  <c r="BF80"/>
  <c r="BE80"/>
  <c r="BD80"/>
  <c r="BC80"/>
  <c r="BA80"/>
  <c r="AZ80"/>
  <c r="AJ80"/>
  <c r="I80" s="1"/>
  <c r="BQ79"/>
  <c r="BP79"/>
  <c r="BO79"/>
  <c r="BN79"/>
  <c r="BM79"/>
  <c r="BL79"/>
  <c r="BK79"/>
  <c r="BJ79"/>
  <c r="BI79"/>
  <c r="BH79"/>
  <c r="BG79"/>
  <c r="BF79"/>
  <c r="BE79"/>
  <c r="BD79"/>
  <c r="BC79"/>
  <c r="BB79"/>
  <c r="BA79"/>
  <c r="AZ79"/>
  <c r="AJ79"/>
  <c r="I79" s="1"/>
  <c r="BQ78"/>
  <c r="BP78"/>
  <c r="BO78"/>
  <c r="BN78"/>
  <c r="BM78"/>
  <c r="BL78"/>
  <c r="BK78"/>
  <c r="BJ78"/>
  <c r="BI78"/>
  <c r="BH78"/>
  <c r="BG78"/>
  <c r="BF78"/>
  <c r="BE78"/>
  <c r="BD78"/>
  <c r="BC78"/>
  <c r="BB78"/>
  <c r="BA78"/>
  <c r="AZ78"/>
  <c r="AJ78"/>
  <c r="I78" s="1"/>
  <c r="BQ77"/>
  <c r="BP77"/>
  <c r="BO77"/>
  <c r="BN77"/>
  <c r="BM77"/>
  <c r="BL77"/>
  <c r="BK77"/>
  <c r="BJ77"/>
  <c r="BI77"/>
  <c r="BH77"/>
  <c r="BG77"/>
  <c r="BF77"/>
  <c r="BE77"/>
  <c r="BD77"/>
  <c r="BC77"/>
  <c r="BB77"/>
  <c r="BA77"/>
  <c r="AZ77"/>
  <c r="AJ77"/>
  <c r="I77" s="1"/>
  <c r="BQ76"/>
  <c r="BP76"/>
  <c r="BO76"/>
  <c r="BN76"/>
  <c r="BM76"/>
  <c r="BL76"/>
  <c r="BK76"/>
  <c r="BJ76"/>
  <c r="BI76"/>
  <c r="BH76"/>
  <c r="BG76"/>
  <c r="BF76"/>
  <c r="BE76"/>
  <c r="BD76"/>
  <c r="BC76"/>
  <c r="BB76"/>
  <c r="BA76"/>
  <c r="AZ76"/>
  <c r="AJ76"/>
  <c r="I76" s="1"/>
  <c r="BQ75"/>
  <c r="BP75"/>
  <c r="BO75"/>
  <c r="BN75"/>
  <c r="BM75"/>
  <c r="BL75"/>
  <c r="BK75"/>
  <c r="BJ75"/>
  <c r="BH75"/>
  <c r="BG75"/>
  <c r="BE75"/>
  <c r="BD75"/>
  <c r="BC75"/>
  <c r="BB75"/>
  <c r="BA75"/>
  <c r="AZ75"/>
  <c r="AJ75"/>
  <c r="I75" s="1"/>
  <c r="BQ74"/>
  <c r="BP74"/>
  <c r="BO74"/>
  <c r="BN74"/>
  <c r="BM74"/>
  <c r="BL74"/>
  <c r="BK74"/>
  <c r="BJ74"/>
  <c r="BI74"/>
  <c r="BH74"/>
  <c r="BG74"/>
  <c r="BF74"/>
  <c r="BE74"/>
  <c r="BD74"/>
  <c r="BC74"/>
  <c r="BB74"/>
  <c r="BA74"/>
  <c r="AZ74"/>
  <c r="AJ74"/>
  <c r="I74" s="1"/>
  <c r="AJ4"/>
  <c r="I4" s="1"/>
  <c r="AJ5"/>
  <c r="I5" s="1"/>
  <c r="AJ6"/>
  <c r="I6" s="1"/>
  <c r="AJ7"/>
  <c r="I7" s="1"/>
  <c r="AJ8"/>
  <c r="I8" s="1"/>
  <c r="AJ9"/>
  <c r="I9" s="1"/>
  <c r="AJ10"/>
  <c r="I10" s="1"/>
  <c r="AJ11"/>
  <c r="I11" s="1"/>
  <c r="AJ12"/>
  <c r="I12" s="1"/>
  <c r="AJ13"/>
  <c r="I13" s="1"/>
  <c r="AJ14"/>
  <c r="I14" s="1"/>
  <c r="AJ15"/>
  <c r="I15" s="1"/>
  <c r="AJ16"/>
  <c r="I16" s="1"/>
  <c r="AJ17"/>
  <c r="I17" s="1"/>
  <c r="AJ18"/>
  <c r="I18" s="1"/>
  <c r="AJ19"/>
  <c r="I19" s="1"/>
  <c r="AJ20"/>
  <c r="I20" s="1"/>
  <c r="AJ21"/>
  <c r="I21" s="1"/>
  <c r="AJ22"/>
  <c r="I22" s="1"/>
  <c r="AJ23"/>
  <c r="I23" s="1"/>
  <c r="AJ24"/>
  <c r="I24" s="1"/>
  <c r="AJ25"/>
  <c r="I25" s="1"/>
  <c r="AJ26"/>
  <c r="I26" s="1"/>
  <c r="AJ27"/>
  <c r="I27" s="1"/>
  <c r="AJ28"/>
  <c r="I28" s="1"/>
  <c r="AJ29"/>
  <c r="I29" s="1"/>
  <c r="AJ30"/>
  <c r="I30" s="1"/>
  <c r="AJ31"/>
  <c r="I31" s="1"/>
  <c r="AJ32"/>
  <c r="I32" s="1"/>
  <c r="AJ33"/>
  <c r="I33" s="1"/>
  <c r="AJ34"/>
  <c r="I34" s="1"/>
  <c r="AJ35"/>
  <c r="I35" s="1"/>
  <c r="AJ36"/>
  <c r="I36" s="1"/>
  <c r="AJ37"/>
  <c r="I37" s="1"/>
  <c r="AJ38"/>
  <c r="I38" s="1"/>
  <c r="AJ39"/>
  <c r="I39" s="1"/>
  <c r="AJ40"/>
  <c r="I40" s="1"/>
  <c r="AJ41"/>
  <c r="I41" s="1"/>
  <c r="AJ42"/>
  <c r="I42" s="1"/>
  <c r="AJ43"/>
  <c r="I43" s="1"/>
  <c r="AJ44"/>
  <c r="I44" s="1"/>
  <c r="AJ45"/>
  <c r="I45" s="1"/>
  <c r="AJ46"/>
  <c r="I46" s="1"/>
  <c r="AJ47"/>
  <c r="I47" s="1"/>
  <c r="AJ48"/>
  <c r="I48" s="1"/>
  <c r="AJ49"/>
  <c r="I49" s="1"/>
  <c r="AJ50"/>
  <c r="I50" s="1"/>
  <c r="AJ51"/>
  <c r="I51" s="1"/>
  <c r="AJ52"/>
  <c r="I52" s="1"/>
  <c r="AJ53"/>
  <c r="I53" s="1"/>
  <c r="AJ54"/>
  <c r="I54" s="1"/>
  <c r="AJ55"/>
  <c r="I55" s="1"/>
  <c r="AJ56"/>
  <c r="I56" s="1"/>
  <c r="AJ57"/>
  <c r="I57" s="1"/>
  <c r="AJ58"/>
  <c r="I58" s="1"/>
  <c r="AJ59"/>
  <c r="I59" s="1"/>
  <c r="AJ60"/>
  <c r="I60" s="1"/>
  <c r="AJ61"/>
  <c r="I61" s="1"/>
  <c r="AJ62"/>
  <c r="I62" s="1"/>
  <c r="AJ63"/>
  <c r="I63" s="1"/>
  <c r="AJ64"/>
  <c r="I64" s="1"/>
  <c r="AJ65"/>
  <c r="I65" s="1"/>
  <c r="AJ66"/>
  <c r="I66" s="1"/>
  <c r="AJ67"/>
  <c r="I67" s="1"/>
  <c r="AJ68"/>
  <c r="I68" s="1"/>
  <c r="AJ69"/>
  <c r="I69" s="1"/>
  <c r="AJ70"/>
  <c r="I70" s="1"/>
  <c r="AJ71"/>
  <c r="I71" s="1"/>
  <c r="AJ72"/>
  <c r="I72" s="1"/>
  <c r="AJ73"/>
  <c r="I73" s="1"/>
  <c r="AJ82"/>
  <c r="I82" s="1"/>
  <c r="AJ83"/>
  <c r="I83" s="1"/>
  <c r="AJ84"/>
  <c r="I84" s="1"/>
  <c r="AJ85"/>
  <c r="I85" s="1"/>
  <c r="AJ86"/>
  <c r="I86" s="1"/>
  <c r="AJ87"/>
  <c r="I87" s="1"/>
  <c r="AJ88"/>
  <c r="I88" s="1"/>
  <c r="AJ89"/>
  <c r="I89" s="1"/>
  <c r="AJ90"/>
  <c r="I90" s="1"/>
  <c r="AJ91"/>
  <c r="I91" s="1"/>
  <c r="AJ3"/>
  <c r="I3" s="1"/>
  <c r="BN3"/>
  <c r="AZ4"/>
  <c r="BA4"/>
  <c r="BB4"/>
  <c r="BC4"/>
  <c r="BD4"/>
  <c r="BE4"/>
  <c r="BF4"/>
  <c r="BG4"/>
  <c r="BH4"/>
  <c r="BI4"/>
  <c r="BJ4"/>
  <c r="BK4"/>
  <c r="BL4"/>
  <c r="BM4"/>
  <c r="BN4"/>
  <c r="BO4"/>
  <c r="BP4"/>
  <c r="BQ4"/>
  <c r="AZ5"/>
  <c r="BA5"/>
  <c r="BB5"/>
  <c r="BC5"/>
  <c r="BD5"/>
  <c r="BE5"/>
  <c r="BF5"/>
  <c r="BG5"/>
  <c r="BH5"/>
  <c r="BI5"/>
  <c r="BJ5"/>
  <c r="BK5"/>
  <c r="BL5"/>
  <c r="BM5"/>
  <c r="BN5"/>
  <c r="BO5"/>
  <c r="BP5"/>
  <c r="BQ5"/>
  <c r="AZ6"/>
  <c r="BA6"/>
  <c r="BB6"/>
  <c r="BC6"/>
  <c r="BD6"/>
  <c r="BE6"/>
  <c r="BF6"/>
  <c r="BG6"/>
  <c r="BH6"/>
  <c r="BI6"/>
  <c r="BJ6"/>
  <c r="BK6"/>
  <c r="BM6"/>
  <c r="BN6"/>
  <c r="BO6"/>
  <c r="BP6"/>
  <c r="BQ6"/>
  <c r="AZ7"/>
  <c r="BA7"/>
  <c r="BB7"/>
  <c r="BC7"/>
  <c r="BD7"/>
  <c r="BE7"/>
  <c r="BF7"/>
  <c r="BG7"/>
  <c r="BH7"/>
  <c r="BI7"/>
  <c r="BJ7"/>
  <c r="BK7"/>
  <c r="BL7"/>
  <c r="BM7"/>
  <c r="BN7"/>
  <c r="BO7"/>
  <c r="BP7"/>
  <c r="BQ7"/>
  <c r="AZ8"/>
  <c r="BA8"/>
  <c r="BB8"/>
  <c r="BC8"/>
  <c r="BD8"/>
  <c r="BE8"/>
  <c r="BF8"/>
  <c r="BG8"/>
  <c r="BH8"/>
  <c r="BI8"/>
  <c r="BJ8"/>
  <c r="BK8"/>
  <c r="BL8"/>
  <c r="BM8"/>
  <c r="BN8"/>
  <c r="BO8"/>
  <c r="BP8"/>
  <c r="BQ8"/>
  <c r="AZ9"/>
  <c r="BA9"/>
  <c r="BB9"/>
  <c r="BC9"/>
  <c r="BD9"/>
  <c r="BE9"/>
  <c r="BF9"/>
  <c r="BG9"/>
  <c r="BH9"/>
  <c r="BI9"/>
  <c r="BJ9"/>
  <c r="BK9"/>
  <c r="BL9"/>
  <c r="BM9"/>
  <c r="BN9"/>
  <c r="BO9"/>
  <c r="BP9"/>
  <c r="BQ9"/>
  <c r="AZ10"/>
  <c r="BA10"/>
  <c r="BB10"/>
  <c r="BC10"/>
  <c r="BD10"/>
  <c r="BE10"/>
  <c r="BF10"/>
  <c r="BG10"/>
  <c r="BH10"/>
  <c r="BI10"/>
  <c r="BJ10"/>
  <c r="BK10"/>
  <c r="BL10"/>
  <c r="BM10"/>
  <c r="BO10"/>
  <c r="BQ10"/>
  <c r="AZ11"/>
  <c r="BA11"/>
  <c r="BB11"/>
  <c r="BC11"/>
  <c r="BD11"/>
  <c r="BE11"/>
  <c r="BF11"/>
  <c r="BG11"/>
  <c r="BH11"/>
  <c r="BI11"/>
  <c r="BJ11"/>
  <c r="BK11"/>
  <c r="BL11"/>
  <c r="BM11"/>
  <c r="BO11"/>
  <c r="BP11"/>
  <c r="BQ11"/>
  <c r="AZ12"/>
  <c r="BA12"/>
  <c r="BB12"/>
  <c r="BC12"/>
  <c r="BD12"/>
  <c r="BE12"/>
  <c r="BF12"/>
  <c r="BG12"/>
  <c r="BH12"/>
  <c r="BI12"/>
  <c r="BJ12"/>
  <c r="BK12"/>
  <c r="BL12"/>
  <c r="BM12"/>
  <c r="BN12"/>
  <c r="BO12"/>
  <c r="BP12"/>
  <c r="AZ13"/>
  <c r="BA13"/>
  <c r="BB13"/>
  <c r="BC13"/>
  <c r="BD13"/>
  <c r="BE13"/>
  <c r="BF13"/>
  <c r="BG13"/>
  <c r="BH13"/>
  <c r="BI13"/>
  <c r="BJ13"/>
  <c r="BK13"/>
  <c r="BL13"/>
  <c r="BM13"/>
  <c r="BN13"/>
  <c r="BO13"/>
  <c r="BP13"/>
  <c r="AZ14"/>
  <c r="BA14"/>
  <c r="BB14"/>
  <c r="BC14"/>
  <c r="BD14"/>
  <c r="BE14"/>
  <c r="BF14"/>
  <c r="BG14"/>
  <c r="BH14"/>
  <c r="BI14"/>
  <c r="BJ14"/>
  <c r="BK14"/>
  <c r="BL14"/>
  <c r="BM14"/>
  <c r="BO14"/>
  <c r="BP14"/>
  <c r="BQ14"/>
  <c r="AZ15"/>
  <c r="BA15"/>
  <c r="BB15"/>
  <c r="BC15"/>
  <c r="BD15"/>
  <c r="BE15"/>
  <c r="BF15"/>
  <c r="BG15"/>
  <c r="BH15"/>
  <c r="BI15"/>
  <c r="BJ15"/>
  <c r="BL15"/>
  <c r="BM15"/>
  <c r="BN15"/>
  <c r="BO15"/>
  <c r="BP15"/>
  <c r="BQ15"/>
  <c r="AZ16"/>
  <c r="BA16"/>
  <c r="BB16"/>
  <c r="BD16"/>
  <c r="BE16"/>
  <c r="BG16"/>
  <c r="BH16"/>
  <c r="BI16"/>
  <c r="BJ16"/>
  <c r="BK16"/>
  <c r="BL16"/>
  <c r="BM16"/>
  <c r="BN16"/>
  <c r="BO16"/>
  <c r="BP16"/>
  <c r="BQ16"/>
  <c r="AZ17"/>
  <c r="BA17"/>
  <c r="BB17"/>
  <c r="BC17"/>
  <c r="BD17"/>
  <c r="BE17"/>
  <c r="BF17"/>
  <c r="BG17"/>
  <c r="BH17"/>
  <c r="BI17"/>
  <c r="BJ17"/>
  <c r="BK17"/>
  <c r="BL17"/>
  <c r="BM17"/>
  <c r="BN17"/>
  <c r="BO17"/>
  <c r="BP17"/>
  <c r="BQ17"/>
  <c r="AZ18"/>
  <c r="BA18"/>
  <c r="BB18"/>
  <c r="BC18"/>
  <c r="BD18"/>
  <c r="BE18"/>
  <c r="BG18"/>
  <c r="BH18"/>
  <c r="BI18"/>
  <c r="BJ18"/>
  <c r="BK18"/>
  <c r="BL18"/>
  <c r="BM18"/>
  <c r="BN18"/>
  <c r="BO18"/>
  <c r="BP18"/>
  <c r="BQ18"/>
  <c r="AZ19"/>
  <c r="BA19"/>
  <c r="BC19"/>
  <c r="BD19"/>
  <c r="BE19"/>
  <c r="BF19"/>
  <c r="BG19"/>
  <c r="BH19"/>
  <c r="BI19"/>
  <c r="BJ19"/>
  <c r="BK19"/>
  <c r="BL19"/>
  <c r="BM19"/>
  <c r="BN19"/>
  <c r="BO19"/>
  <c r="BP19"/>
  <c r="BQ19"/>
  <c r="AZ20"/>
  <c r="BA20"/>
  <c r="BB20"/>
  <c r="BC20"/>
  <c r="BD20"/>
  <c r="BE20"/>
  <c r="BF20"/>
  <c r="BG20"/>
  <c r="BH20"/>
  <c r="BI20"/>
  <c r="BJ20"/>
  <c r="BK20"/>
  <c r="BL20"/>
  <c r="BM20"/>
  <c r="BO20"/>
  <c r="BP20"/>
  <c r="BQ20"/>
  <c r="AZ21"/>
  <c r="BA21"/>
  <c r="BB21"/>
  <c r="BC21"/>
  <c r="BD21"/>
  <c r="BE21"/>
  <c r="BF21"/>
  <c r="BG21"/>
  <c r="BH21"/>
  <c r="BI21"/>
  <c r="BJ21"/>
  <c r="BK21"/>
  <c r="BL21"/>
  <c r="BM21"/>
  <c r="BN21"/>
  <c r="BO21"/>
  <c r="BP21"/>
  <c r="BQ21"/>
  <c r="AZ22"/>
  <c r="BA22"/>
  <c r="BB22"/>
  <c r="BC22"/>
  <c r="BD22"/>
  <c r="BE22"/>
  <c r="BF22"/>
  <c r="BG22"/>
  <c r="BH22"/>
  <c r="BI22"/>
  <c r="BJ22"/>
  <c r="BK22"/>
  <c r="BM22"/>
  <c r="BN22"/>
  <c r="BO22"/>
  <c r="BP22"/>
  <c r="BQ22"/>
  <c r="AZ23"/>
  <c r="BA23"/>
  <c r="BB23"/>
  <c r="BC23"/>
  <c r="BD23"/>
  <c r="BE23"/>
  <c r="BF23"/>
  <c r="BG23"/>
  <c r="BH23"/>
  <c r="BI23"/>
  <c r="BJ23"/>
  <c r="BK23"/>
  <c r="BL23"/>
  <c r="BM23"/>
  <c r="BN23"/>
  <c r="BO23"/>
  <c r="BP23"/>
  <c r="AZ24"/>
  <c r="BA24"/>
  <c r="BB24"/>
  <c r="BC24"/>
  <c r="BD24"/>
  <c r="BE24"/>
  <c r="BF24"/>
  <c r="BG24"/>
  <c r="BH24"/>
  <c r="BJ24"/>
  <c r="BK24"/>
  <c r="BL24"/>
  <c r="BM24"/>
  <c r="BN24"/>
  <c r="BO24"/>
  <c r="BP24"/>
  <c r="BQ24"/>
  <c r="AZ25"/>
  <c r="BA25"/>
  <c r="BB25"/>
  <c r="BC25"/>
  <c r="BD25"/>
  <c r="BE25"/>
  <c r="BF25"/>
  <c r="BG25"/>
  <c r="BH25"/>
  <c r="BI25"/>
  <c r="BJ25"/>
  <c r="BK25"/>
  <c r="BL25"/>
  <c r="BM25"/>
  <c r="BN25"/>
  <c r="BO25"/>
  <c r="BQ25"/>
  <c r="AZ26"/>
  <c r="BA26"/>
  <c r="BB26"/>
  <c r="BC26"/>
  <c r="BD26"/>
  <c r="BE26"/>
  <c r="BF26"/>
  <c r="BG26"/>
  <c r="BH26"/>
  <c r="BI26"/>
  <c r="BJ26"/>
  <c r="BK26"/>
  <c r="BL26"/>
  <c r="BM26"/>
  <c r="BN26"/>
  <c r="BO26"/>
  <c r="BP26"/>
  <c r="BQ26"/>
  <c r="AZ27"/>
  <c r="BA27"/>
  <c r="BB27"/>
  <c r="BC27"/>
  <c r="BE27"/>
  <c r="BF27"/>
  <c r="BG27"/>
  <c r="BH27"/>
  <c r="BI27"/>
  <c r="BJ27"/>
  <c r="BK27"/>
  <c r="BL27"/>
  <c r="BM27"/>
  <c r="BN27"/>
  <c r="BO27"/>
  <c r="BP27"/>
  <c r="BQ27"/>
  <c r="AZ28"/>
  <c r="BA28"/>
  <c r="BB28"/>
  <c r="BC28"/>
  <c r="BD28"/>
  <c r="BE28"/>
  <c r="BF28"/>
  <c r="BG28"/>
  <c r="BH28"/>
  <c r="BI28"/>
  <c r="BJ28"/>
  <c r="BK28"/>
  <c r="BL28"/>
  <c r="BM28"/>
  <c r="BN28"/>
  <c r="BO28"/>
  <c r="BP28"/>
  <c r="BQ28"/>
  <c r="AZ29"/>
  <c r="BA29"/>
  <c r="BB29"/>
  <c r="BC29"/>
  <c r="BD29"/>
  <c r="BE29"/>
  <c r="BF29"/>
  <c r="BG29"/>
  <c r="BH29"/>
  <c r="BI29"/>
  <c r="BJ29"/>
  <c r="BL29"/>
  <c r="BM29"/>
  <c r="BN29"/>
  <c r="BO29"/>
  <c r="BP29"/>
  <c r="BQ29"/>
  <c r="AZ30"/>
  <c r="BA30"/>
  <c r="BB30"/>
  <c r="BC30"/>
  <c r="BD30"/>
  <c r="BE30"/>
  <c r="BF30"/>
  <c r="BG30"/>
  <c r="BH30"/>
  <c r="BI30"/>
  <c r="BJ30"/>
  <c r="BK30"/>
  <c r="BL30"/>
  <c r="BM30"/>
  <c r="BN30"/>
  <c r="BO30"/>
  <c r="BP30"/>
  <c r="BQ30"/>
  <c r="AZ31"/>
  <c r="BA31"/>
  <c r="BB31"/>
  <c r="BC31"/>
  <c r="BD31"/>
  <c r="BE31"/>
  <c r="BF31"/>
  <c r="BG31"/>
  <c r="BH31"/>
  <c r="BI31"/>
  <c r="BJ31"/>
  <c r="BK31"/>
  <c r="BL31"/>
  <c r="BM31"/>
  <c r="BN31"/>
  <c r="BO31"/>
  <c r="BP31"/>
  <c r="BQ31"/>
  <c r="AZ32"/>
  <c r="BA32"/>
  <c r="BB32"/>
  <c r="BC32"/>
  <c r="BD32"/>
  <c r="BE32"/>
  <c r="BF32"/>
  <c r="BG32"/>
  <c r="BH32"/>
  <c r="BI32"/>
  <c r="BJ32"/>
  <c r="BK32"/>
  <c r="BL32"/>
  <c r="BM32"/>
  <c r="BN32"/>
  <c r="BO32"/>
  <c r="BP32"/>
  <c r="BQ32"/>
  <c r="AZ33"/>
  <c r="BA33"/>
  <c r="BB33"/>
  <c r="BC33"/>
  <c r="BD33"/>
  <c r="BE33"/>
  <c r="BF33"/>
  <c r="BG33"/>
  <c r="BH33"/>
  <c r="BI33"/>
  <c r="BJ33"/>
  <c r="BK33"/>
  <c r="BL33"/>
  <c r="BM33"/>
  <c r="BN33"/>
  <c r="BO33"/>
  <c r="BP33"/>
  <c r="BQ33"/>
  <c r="AZ34"/>
  <c r="BA34"/>
  <c r="BB34"/>
  <c r="BC34"/>
  <c r="BD34"/>
  <c r="BE34"/>
  <c r="BF34"/>
  <c r="BG34"/>
  <c r="BH34"/>
  <c r="BI34"/>
  <c r="BJ34"/>
  <c r="BK34"/>
  <c r="BL34"/>
  <c r="BM34"/>
  <c r="BN34"/>
  <c r="BO34"/>
  <c r="BP34"/>
  <c r="BQ34"/>
  <c r="AZ35"/>
  <c r="BA35"/>
  <c r="BB35"/>
  <c r="BC35"/>
  <c r="BD35"/>
  <c r="BE35"/>
  <c r="BF35"/>
  <c r="BG35"/>
  <c r="BH35"/>
  <c r="BI35"/>
  <c r="BJ35"/>
  <c r="BL35"/>
  <c r="BM35"/>
  <c r="BN35"/>
  <c r="BO35"/>
  <c r="BP35"/>
  <c r="BQ35"/>
  <c r="AZ36"/>
  <c r="BA36"/>
  <c r="BB36"/>
  <c r="BC36"/>
  <c r="BD36"/>
  <c r="BE36"/>
  <c r="BF36"/>
  <c r="BG36"/>
  <c r="BH36"/>
  <c r="BI36"/>
  <c r="BJ36"/>
  <c r="BL36"/>
  <c r="BM36"/>
  <c r="BN36"/>
  <c r="BO36"/>
  <c r="BP36"/>
  <c r="BQ36"/>
  <c r="AZ37"/>
  <c r="BA37"/>
  <c r="BB37"/>
  <c r="BC37"/>
  <c r="BD37"/>
  <c r="BE37"/>
  <c r="BF37"/>
  <c r="BG37"/>
  <c r="BH37"/>
  <c r="BI37"/>
  <c r="BJ37"/>
  <c r="BK37"/>
  <c r="BL37"/>
  <c r="BM37"/>
  <c r="BN37"/>
  <c r="BP37"/>
  <c r="BQ37"/>
  <c r="AZ38"/>
  <c r="BB38"/>
  <c r="BC38"/>
  <c r="BD38"/>
  <c r="BE38"/>
  <c r="BG38"/>
  <c r="BH38"/>
  <c r="BI38"/>
  <c r="BJ38"/>
  <c r="BK38"/>
  <c r="BL38"/>
  <c r="BM38"/>
  <c r="BN38"/>
  <c r="BO38"/>
  <c r="BP38"/>
  <c r="BQ38"/>
  <c r="AZ39"/>
  <c r="BB39"/>
  <c r="BC39"/>
  <c r="BD39"/>
  <c r="BE39"/>
  <c r="BF39"/>
  <c r="BG39"/>
  <c r="BH39"/>
  <c r="BI39"/>
  <c r="BJ39"/>
  <c r="BK39"/>
  <c r="BL39"/>
  <c r="BM39"/>
  <c r="BN39"/>
  <c r="BO39"/>
  <c r="BP39"/>
  <c r="BQ39"/>
  <c r="AZ40"/>
  <c r="BA40"/>
  <c r="BB40"/>
  <c r="BC40"/>
  <c r="BD40"/>
  <c r="BE40"/>
  <c r="BF40"/>
  <c r="BG40"/>
  <c r="BH40"/>
  <c r="BI40"/>
  <c r="BJ40"/>
  <c r="BK40"/>
  <c r="BL40"/>
  <c r="BM40"/>
  <c r="BO40"/>
  <c r="BP40"/>
  <c r="BQ40"/>
  <c r="AZ41"/>
  <c r="BA41"/>
  <c r="BB41"/>
  <c r="BC41"/>
  <c r="BD41"/>
  <c r="BE41"/>
  <c r="BF41"/>
  <c r="BG41"/>
  <c r="BH41"/>
  <c r="BI41"/>
  <c r="BJ41"/>
  <c r="BK41"/>
  <c r="BL41"/>
  <c r="BM41"/>
  <c r="BN41"/>
  <c r="BO41"/>
  <c r="BP41"/>
  <c r="BQ41"/>
  <c r="AZ42"/>
  <c r="BA42"/>
  <c r="BB42"/>
  <c r="BC42"/>
  <c r="BD42"/>
  <c r="BE42"/>
  <c r="BF42"/>
  <c r="BG42"/>
  <c r="BH42"/>
  <c r="BI42"/>
  <c r="BJ42"/>
  <c r="BK42"/>
  <c r="BM42"/>
  <c r="BN42"/>
  <c r="BO42"/>
  <c r="BP42"/>
  <c r="BQ42"/>
  <c r="AZ43"/>
  <c r="BA43"/>
  <c r="BB43"/>
  <c r="BC43"/>
  <c r="BD43"/>
  <c r="BE43"/>
  <c r="BF43"/>
  <c r="BG43"/>
  <c r="BH43"/>
  <c r="BI43"/>
  <c r="BJ43"/>
  <c r="BK43"/>
  <c r="BL43"/>
  <c r="BM43"/>
  <c r="BN43"/>
  <c r="BP43"/>
  <c r="BQ43"/>
  <c r="AZ44"/>
  <c r="BA44"/>
  <c r="BB44"/>
  <c r="BC44"/>
  <c r="BD44"/>
  <c r="BE44"/>
  <c r="BG44"/>
  <c r="BH44"/>
  <c r="BI44"/>
  <c r="BJ44"/>
  <c r="BK44"/>
  <c r="BL44"/>
  <c r="BM44"/>
  <c r="BN44"/>
  <c r="BO44"/>
  <c r="BP44"/>
  <c r="BQ44"/>
  <c r="AZ45"/>
  <c r="BA45"/>
  <c r="BB45"/>
  <c r="BC45"/>
  <c r="BD45"/>
  <c r="BE45"/>
  <c r="BH45"/>
  <c r="BI45"/>
  <c r="BJ45"/>
  <c r="BK45"/>
  <c r="BL45"/>
  <c r="BM45"/>
  <c r="BP45"/>
  <c r="BQ45"/>
  <c r="AZ46"/>
  <c r="BA46"/>
  <c r="BB46"/>
  <c r="BC46"/>
  <c r="BD46"/>
  <c r="BE46"/>
  <c r="BF46"/>
  <c r="BI46"/>
  <c r="BJ46"/>
  <c r="BK46"/>
  <c r="BL46"/>
  <c r="BM46"/>
  <c r="BN46"/>
  <c r="BP46"/>
  <c r="BQ46"/>
  <c r="AZ47"/>
  <c r="BA47"/>
  <c r="BB47"/>
  <c r="BC47"/>
  <c r="BD47"/>
  <c r="BE47"/>
  <c r="BF47"/>
  <c r="BH47"/>
  <c r="BI47"/>
  <c r="BJ47"/>
  <c r="BK47"/>
  <c r="BL47"/>
  <c r="BN47"/>
  <c r="BP47"/>
  <c r="BQ47"/>
  <c r="AZ48"/>
  <c r="BA48"/>
  <c r="BB48"/>
  <c r="BC48"/>
  <c r="BD48"/>
  <c r="BE48"/>
  <c r="BF48"/>
  <c r="BG48"/>
  <c r="BH48"/>
  <c r="BI48"/>
  <c r="BJ48"/>
  <c r="BK48"/>
  <c r="BL48"/>
  <c r="BM48"/>
  <c r="BN48"/>
  <c r="BO48"/>
  <c r="BP48"/>
  <c r="BQ48"/>
  <c r="AZ49"/>
  <c r="BA49"/>
  <c r="BB49"/>
  <c r="BC49"/>
  <c r="BD49"/>
  <c r="BE49"/>
  <c r="BF49"/>
  <c r="BG49"/>
  <c r="BH49"/>
  <c r="BI49"/>
  <c r="BJ49"/>
  <c r="BK49"/>
  <c r="BL49"/>
  <c r="BM49"/>
  <c r="BN49"/>
  <c r="BP49"/>
  <c r="BQ49"/>
  <c r="AZ50"/>
  <c r="BA50"/>
  <c r="BB50"/>
  <c r="BC50"/>
  <c r="BD50"/>
  <c r="BE50"/>
  <c r="BF50"/>
  <c r="BG50"/>
  <c r="BH50"/>
  <c r="BI50"/>
  <c r="BJ50"/>
  <c r="BK50"/>
  <c r="BL50"/>
  <c r="BM50"/>
  <c r="BO50"/>
  <c r="BP50"/>
  <c r="BQ50"/>
  <c r="AZ51"/>
  <c r="BA51"/>
  <c r="BC51"/>
  <c r="BD51"/>
  <c r="BE51"/>
  <c r="BF51"/>
  <c r="BG51"/>
  <c r="BH51"/>
  <c r="BI51"/>
  <c r="BJ51"/>
  <c r="BK51"/>
  <c r="BL51"/>
  <c r="BM51"/>
  <c r="BN51"/>
  <c r="BO51"/>
  <c r="BP51"/>
  <c r="BQ51"/>
  <c r="AZ52"/>
  <c r="BA52"/>
  <c r="BB52"/>
  <c r="BC52"/>
  <c r="BD52"/>
  <c r="BE52"/>
  <c r="BF52"/>
  <c r="BG52"/>
  <c r="BH52"/>
  <c r="BI52"/>
  <c r="BJ52"/>
  <c r="BK52"/>
  <c r="BL52"/>
  <c r="BM52"/>
  <c r="BN52"/>
  <c r="BO52"/>
  <c r="BP52"/>
  <c r="BQ52"/>
  <c r="AZ53"/>
  <c r="BA53"/>
  <c r="BB53"/>
  <c r="BC53"/>
  <c r="BD53"/>
  <c r="BE53"/>
  <c r="BF53"/>
  <c r="BG53"/>
  <c r="BH53"/>
  <c r="BI53"/>
  <c r="BJ53"/>
  <c r="BK53"/>
  <c r="BL53"/>
  <c r="BM53"/>
  <c r="BN53"/>
  <c r="BO53"/>
  <c r="BP53"/>
  <c r="BQ53"/>
  <c r="AZ54"/>
  <c r="BA54"/>
  <c r="BB54"/>
  <c r="BC54"/>
  <c r="BD54"/>
  <c r="BE54"/>
  <c r="BF54"/>
  <c r="BH54"/>
  <c r="BI54"/>
  <c r="BJ54"/>
  <c r="BK54"/>
  <c r="BL54"/>
  <c r="BM54"/>
  <c r="BN54"/>
  <c r="BO54"/>
  <c r="BP54"/>
  <c r="BQ54"/>
  <c r="AZ55"/>
  <c r="BA55"/>
  <c r="BB55"/>
  <c r="BC55"/>
  <c r="BD55"/>
  <c r="BE55"/>
  <c r="BF55"/>
  <c r="BG55"/>
  <c r="BH55"/>
  <c r="BI55"/>
  <c r="BJ55"/>
  <c r="BK55"/>
  <c r="BL55"/>
  <c r="BM55"/>
  <c r="BN55"/>
  <c r="BO55"/>
  <c r="BP55"/>
  <c r="BQ55"/>
  <c r="AZ56"/>
  <c r="BB56"/>
  <c r="BC56"/>
  <c r="BD56"/>
  <c r="BE56"/>
  <c r="BF56"/>
  <c r="BG56"/>
  <c r="BH56"/>
  <c r="BI56"/>
  <c r="BJ56"/>
  <c r="BK56"/>
  <c r="BL56"/>
  <c r="BM56"/>
  <c r="BP56"/>
  <c r="BQ56"/>
  <c r="AZ57"/>
  <c r="BA57"/>
  <c r="BB57"/>
  <c r="BC57"/>
  <c r="BD57"/>
  <c r="BE57"/>
  <c r="BF57"/>
  <c r="BG57"/>
  <c r="BH57"/>
  <c r="BI57"/>
  <c r="BJ57"/>
  <c r="BK57"/>
  <c r="BL57"/>
  <c r="BM57"/>
  <c r="BN57"/>
  <c r="BO57"/>
  <c r="BP57"/>
  <c r="BQ57"/>
  <c r="AZ58"/>
  <c r="BA58"/>
  <c r="BB58"/>
  <c r="BC58"/>
  <c r="BD58"/>
  <c r="BE58"/>
  <c r="BF58"/>
  <c r="BG58"/>
  <c r="BH58"/>
  <c r="BI58"/>
  <c r="BJ58"/>
  <c r="BK58"/>
  <c r="BL58"/>
  <c r="BN58"/>
  <c r="BO58"/>
  <c r="BP58"/>
  <c r="BQ58"/>
  <c r="AZ59"/>
  <c r="BA59"/>
  <c r="BB59"/>
  <c r="BC59"/>
  <c r="BD59"/>
  <c r="BE59"/>
  <c r="BF59"/>
  <c r="BH59"/>
  <c r="BI59"/>
  <c r="BJ59"/>
  <c r="BK59"/>
  <c r="BL59"/>
  <c r="BM59"/>
  <c r="BN59"/>
  <c r="BO59"/>
  <c r="BP59"/>
  <c r="BQ59"/>
  <c r="AZ60"/>
  <c r="BA60"/>
  <c r="BB60"/>
  <c r="BC60"/>
  <c r="BD60"/>
  <c r="BE60"/>
  <c r="BF60"/>
  <c r="BG60"/>
  <c r="BH60"/>
  <c r="BI60"/>
  <c r="BJ60"/>
  <c r="BK60"/>
  <c r="BL60"/>
  <c r="BM60"/>
  <c r="BN60"/>
  <c r="BO60"/>
  <c r="BP60"/>
  <c r="BQ60"/>
  <c r="AZ61"/>
  <c r="BA61"/>
  <c r="BB61"/>
  <c r="BC61"/>
  <c r="BD61"/>
  <c r="BE61"/>
  <c r="BF61"/>
  <c r="BG61"/>
  <c r="BH61"/>
  <c r="BI61"/>
  <c r="BJ61"/>
  <c r="BK61"/>
  <c r="BL61"/>
  <c r="BN61"/>
  <c r="BO61"/>
  <c r="BP61"/>
  <c r="BQ61"/>
  <c r="AZ62"/>
  <c r="BA62"/>
  <c r="BB62"/>
  <c r="BC62"/>
  <c r="BD62"/>
  <c r="BE62"/>
  <c r="BF62"/>
  <c r="BG62"/>
  <c r="BH62"/>
  <c r="BI62"/>
  <c r="BJ62"/>
  <c r="BK62"/>
  <c r="BL62"/>
  <c r="BN62"/>
  <c r="BO62"/>
  <c r="BP62"/>
  <c r="BQ62"/>
  <c r="AZ63"/>
  <c r="BA63"/>
  <c r="BB63"/>
  <c r="BC63"/>
  <c r="BD63"/>
  <c r="BE63"/>
  <c r="BF63"/>
  <c r="BG63"/>
  <c r="BH63"/>
  <c r="BI63"/>
  <c r="BJ63"/>
  <c r="BL63"/>
  <c r="BM63"/>
  <c r="BN63"/>
  <c r="BO63"/>
  <c r="BP63"/>
  <c r="BQ63"/>
  <c r="AZ64"/>
  <c r="BA64"/>
  <c r="BB64"/>
  <c r="BC64"/>
  <c r="BD64"/>
  <c r="BE64"/>
  <c r="BF64"/>
  <c r="BG64"/>
  <c r="BH64"/>
  <c r="BI64"/>
  <c r="BJ64"/>
  <c r="BK64"/>
  <c r="BL64"/>
  <c r="BM64"/>
  <c r="BO64"/>
  <c r="BP64"/>
  <c r="BQ64"/>
  <c r="AZ65"/>
  <c r="BA65"/>
  <c r="BB65"/>
  <c r="BC65"/>
  <c r="BD65"/>
  <c r="BE65"/>
  <c r="BF65"/>
  <c r="BG65"/>
  <c r="BH65"/>
  <c r="BI65"/>
  <c r="BJ65"/>
  <c r="BL65"/>
  <c r="BM65"/>
  <c r="BN65"/>
  <c r="BO65"/>
  <c r="BP65"/>
  <c r="BQ65"/>
  <c r="AZ66"/>
  <c r="BA66"/>
  <c r="BB66"/>
  <c r="BC66"/>
  <c r="BD66"/>
  <c r="BE66"/>
  <c r="BF66"/>
  <c r="BG66"/>
  <c r="BH66"/>
  <c r="BI66"/>
  <c r="BJ66"/>
  <c r="BK66"/>
  <c r="BL66"/>
  <c r="BM66"/>
  <c r="BN66"/>
  <c r="BP66"/>
  <c r="BQ66"/>
  <c r="AZ67"/>
  <c r="BA67"/>
  <c r="BB67"/>
  <c r="BC67"/>
  <c r="BD67"/>
  <c r="BE67"/>
  <c r="BF67"/>
  <c r="BG67"/>
  <c r="BH67"/>
  <c r="BI67"/>
  <c r="BK67"/>
  <c r="BL67"/>
  <c r="BM67"/>
  <c r="BN67"/>
  <c r="BO67"/>
  <c r="BP67"/>
  <c r="BQ67"/>
  <c r="AZ68"/>
  <c r="BA68"/>
  <c r="BB68"/>
  <c r="BC68"/>
  <c r="BD68"/>
  <c r="BE68"/>
  <c r="BF68"/>
  <c r="BG68"/>
  <c r="BH68"/>
  <c r="BI68"/>
  <c r="BJ68"/>
  <c r="BK68"/>
  <c r="BL68"/>
  <c r="BN68"/>
  <c r="BP68"/>
  <c r="BQ68"/>
  <c r="AZ69"/>
  <c r="BA69"/>
  <c r="BB69"/>
  <c r="BC69"/>
  <c r="BD69"/>
  <c r="BE69"/>
  <c r="BF69"/>
  <c r="BG69"/>
  <c r="BH69"/>
  <c r="BI69"/>
  <c r="BJ69"/>
  <c r="BK69"/>
  <c r="BL69"/>
  <c r="BM69"/>
  <c r="BN69"/>
  <c r="BO69"/>
  <c r="BP69"/>
  <c r="BQ69"/>
  <c r="AZ70"/>
  <c r="BA70"/>
  <c r="BB70"/>
  <c r="BC70"/>
  <c r="BD70"/>
  <c r="BE70"/>
  <c r="BF70"/>
  <c r="BG70"/>
  <c r="BH70"/>
  <c r="BI70"/>
  <c r="BJ70"/>
  <c r="BK70"/>
  <c r="BL70"/>
  <c r="BM70"/>
  <c r="BN70"/>
  <c r="BO70"/>
  <c r="BP70"/>
  <c r="BQ70"/>
  <c r="AZ71"/>
  <c r="BA71"/>
  <c r="BB71"/>
  <c r="BC71"/>
  <c r="BD71"/>
  <c r="BE71"/>
  <c r="BF71"/>
  <c r="BG71"/>
  <c r="BH71"/>
  <c r="BI71"/>
  <c r="BJ71"/>
  <c r="BK71"/>
  <c r="BL71"/>
  <c r="BM71"/>
  <c r="BN71"/>
  <c r="BO71"/>
  <c r="BP71"/>
  <c r="AZ72"/>
  <c r="BA72"/>
  <c r="BB72"/>
  <c r="BC72"/>
  <c r="BD72"/>
  <c r="BE72"/>
  <c r="BF72"/>
  <c r="BG72"/>
  <c r="BH72"/>
  <c r="BI72"/>
  <c r="BJ72"/>
  <c r="BK72"/>
  <c r="BL72"/>
  <c r="BO72"/>
  <c r="BP72"/>
  <c r="BQ72"/>
  <c r="AZ73"/>
  <c r="BA73"/>
  <c r="BB73"/>
  <c r="BD73"/>
  <c r="BE73"/>
  <c r="BF73"/>
  <c r="BG73"/>
  <c r="BH73"/>
  <c r="BI73"/>
  <c r="BJ73"/>
  <c r="BK73"/>
  <c r="BL73"/>
  <c r="BM73"/>
  <c r="BN73"/>
  <c r="BO73"/>
  <c r="BP73"/>
  <c r="BQ73"/>
  <c r="AZ82"/>
  <c r="BA82"/>
  <c r="BB82"/>
  <c r="BC82"/>
  <c r="BD82"/>
  <c r="BE82"/>
  <c r="BF82"/>
  <c r="BG82"/>
  <c r="BH82"/>
  <c r="BI82"/>
  <c r="BJ82"/>
  <c r="BK82"/>
  <c r="BL82"/>
  <c r="BM82"/>
  <c r="BN82"/>
  <c r="BO82"/>
  <c r="BP82"/>
  <c r="BQ82"/>
  <c r="AZ83"/>
  <c r="BA83"/>
  <c r="BB83"/>
  <c r="BC83"/>
  <c r="BD83"/>
  <c r="BE83"/>
  <c r="BF83"/>
  <c r="BG83"/>
  <c r="BH83"/>
  <c r="BI83"/>
  <c r="BJ83"/>
  <c r="BK83"/>
  <c r="BL83"/>
  <c r="BM83"/>
  <c r="BN83"/>
  <c r="BO83"/>
  <c r="BP83"/>
  <c r="BQ83"/>
  <c r="AZ84"/>
  <c r="BA84"/>
  <c r="BB84"/>
  <c r="BC84"/>
  <c r="BD84"/>
  <c r="BE84"/>
  <c r="BF84"/>
  <c r="BG84"/>
  <c r="BH84"/>
  <c r="BI84"/>
  <c r="BJ84"/>
  <c r="BK84"/>
  <c r="BL84"/>
  <c r="BM84"/>
  <c r="BN84"/>
  <c r="BO84"/>
  <c r="BP84"/>
  <c r="BQ84"/>
  <c r="AZ85"/>
  <c r="BA85"/>
  <c r="BB85"/>
  <c r="BC85"/>
  <c r="BD85"/>
  <c r="BE85"/>
  <c r="BF85"/>
  <c r="BG85"/>
  <c r="BH85"/>
  <c r="BI85"/>
  <c r="BJ85"/>
  <c r="BK85"/>
  <c r="BL85"/>
  <c r="BM85"/>
  <c r="BN85"/>
  <c r="BO85"/>
  <c r="BP85"/>
  <c r="BQ85"/>
  <c r="AZ86"/>
  <c r="BA86"/>
  <c r="BB86"/>
  <c r="BC86"/>
  <c r="BD86"/>
  <c r="BE86"/>
  <c r="BF86"/>
  <c r="BG86"/>
  <c r="BH86"/>
  <c r="BI86"/>
  <c r="BJ86"/>
  <c r="BK86"/>
  <c r="BL86"/>
  <c r="BM86"/>
  <c r="BN86"/>
  <c r="BO86"/>
  <c r="BP86"/>
  <c r="BQ86"/>
  <c r="AZ87"/>
  <c r="BA87"/>
  <c r="BB87"/>
  <c r="BC87"/>
  <c r="BD87"/>
  <c r="BE87"/>
  <c r="BF87"/>
  <c r="BG87"/>
  <c r="BH87"/>
  <c r="BI87"/>
  <c r="BJ87"/>
  <c r="BK87"/>
  <c r="BL87"/>
  <c r="BM87"/>
  <c r="BN87"/>
  <c r="BO87"/>
  <c r="BP87"/>
  <c r="BQ87"/>
  <c r="AZ88"/>
  <c r="BA88"/>
  <c r="BB88"/>
  <c r="BC88"/>
  <c r="BD88"/>
  <c r="BE88"/>
  <c r="BF88"/>
  <c r="BG88"/>
  <c r="BH88"/>
  <c r="BI88"/>
  <c r="BJ88"/>
  <c r="BK88"/>
  <c r="BL88"/>
  <c r="BM88"/>
  <c r="BN88"/>
  <c r="BO88"/>
  <c r="BP88"/>
  <c r="BQ88"/>
  <c r="AZ89"/>
  <c r="BA89"/>
  <c r="BB89"/>
  <c r="BC89"/>
  <c r="BD89"/>
  <c r="BE89"/>
  <c r="BF89"/>
  <c r="BG89"/>
  <c r="BH89"/>
  <c r="BI89"/>
  <c r="BJ89"/>
  <c r="BK89"/>
  <c r="BL89"/>
  <c r="BM89"/>
  <c r="BN89"/>
  <c r="BO89"/>
  <c r="BP89"/>
  <c r="BQ89"/>
  <c r="AZ90"/>
  <c r="BA90"/>
  <c r="BB90"/>
  <c r="BC90"/>
  <c r="BD90"/>
  <c r="BE90"/>
  <c r="BF90"/>
  <c r="BG90"/>
  <c r="BH90"/>
  <c r="BI90"/>
  <c r="BJ90"/>
  <c r="BK90"/>
  <c r="BL90"/>
  <c r="BM90"/>
  <c r="BN90"/>
  <c r="BO90"/>
  <c r="BP90"/>
  <c r="BQ90"/>
  <c r="AZ91"/>
  <c r="BA91"/>
  <c r="BB91"/>
  <c r="BC91"/>
  <c r="BD91"/>
  <c r="BE91"/>
  <c r="BF91"/>
  <c r="BG91"/>
  <c r="BH91"/>
  <c r="BI91"/>
  <c r="BJ91"/>
  <c r="BK91"/>
  <c r="BL91"/>
  <c r="BM91"/>
  <c r="BN91"/>
  <c r="BO91"/>
  <c r="BP91"/>
  <c r="BQ91"/>
  <c r="AZ3"/>
  <c r="BA3"/>
  <c r="BB3"/>
  <c r="BD3"/>
  <c r="BE3"/>
  <c r="BF3"/>
  <c r="BG3"/>
  <c r="BI3"/>
  <c r="BJ3"/>
  <c r="BK3"/>
  <c r="BL3"/>
  <c r="BM3"/>
  <c r="BO3"/>
  <c r="BP3"/>
  <c r="BQ3"/>
  <c r="BH3"/>
  <c r="D31" i="10"/>
  <c r="E31"/>
  <c r="E32" s="1"/>
  <c r="E33" s="1"/>
  <c r="E34" s="1"/>
  <c r="E35" s="1"/>
  <c r="E36" s="1"/>
  <c r="E37" s="1"/>
  <c r="E38" s="1"/>
  <c r="F31"/>
  <c r="F32" s="1"/>
  <c r="F33" s="1"/>
  <c r="F34" s="1"/>
  <c r="F35" s="1"/>
  <c r="F36" s="1"/>
  <c r="F37" s="1"/>
  <c r="F38" s="1"/>
  <c r="G31"/>
  <c r="G32" s="1"/>
  <c r="G33" s="1"/>
  <c r="G34" s="1"/>
  <c r="G35" s="1"/>
  <c r="G36" s="1"/>
  <c r="G37" s="1"/>
  <c r="G38" s="1"/>
  <c r="H31"/>
  <c r="D32"/>
  <c r="D33" s="1"/>
  <c r="D34" s="1"/>
  <c r="D35" s="1"/>
  <c r="D36" s="1"/>
  <c r="D37" s="1"/>
  <c r="D38" s="1"/>
  <c r="H32"/>
  <c r="H33" s="1"/>
  <c r="H34" s="1"/>
  <c r="H35" s="1"/>
  <c r="H36" s="1"/>
  <c r="H37" s="1"/>
  <c r="H38" s="1"/>
  <c r="E30"/>
  <c r="F30"/>
  <c r="G30"/>
  <c r="H30"/>
  <c r="D30"/>
  <c r="F29"/>
  <c r="G29"/>
  <c r="H29" s="1"/>
  <c r="E29"/>
  <c r="D18"/>
  <c r="E18"/>
  <c r="F18"/>
  <c r="G18"/>
  <c r="H18"/>
  <c r="I18"/>
  <c r="D19"/>
  <c r="E19"/>
  <c r="F19"/>
  <c r="G19"/>
  <c r="H19"/>
  <c r="I19"/>
  <c r="D20"/>
  <c r="E20"/>
  <c r="F20"/>
  <c r="G20"/>
  <c r="H20"/>
  <c r="I20"/>
  <c r="D21"/>
  <c r="E21"/>
  <c r="F21"/>
  <c r="G21"/>
  <c r="H21"/>
  <c r="I21"/>
  <c r="D22"/>
  <c r="E22"/>
  <c r="F22"/>
  <c r="G22"/>
  <c r="H22"/>
  <c r="I22"/>
  <c r="D23"/>
  <c r="E23"/>
  <c r="F23"/>
  <c r="G23"/>
  <c r="H23"/>
  <c r="I23"/>
  <c r="D24"/>
  <c r="E24"/>
  <c r="F24"/>
  <c r="G24"/>
  <c r="H24"/>
  <c r="I24"/>
  <c r="D25"/>
  <c r="E25"/>
  <c r="F25"/>
  <c r="G25"/>
  <c r="H25"/>
  <c r="I25"/>
  <c r="D26"/>
  <c r="E26"/>
  <c r="F26"/>
  <c r="G26"/>
  <c r="H26"/>
  <c r="I26"/>
  <c r="E17"/>
  <c r="F17"/>
  <c r="G17"/>
  <c r="H17"/>
  <c r="I17"/>
  <c r="D17"/>
  <c r="L16"/>
  <c r="K16"/>
  <c r="J16"/>
  <c r="I16"/>
  <c r="J3"/>
  <c r="K3"/>
  <c r="L3"/>
  <c r="M3"/>
  <c r="I3"/>
  <c r="D43"/>
  <c r="E43"/>
  <c r="F43"/>
  <c r="G43"/>
  <c r="H43"/>
  <c r="D44"/>
  <c r="E44"/>
  <c r="F44"/>
  <c r="G44"/>
  <c r="H44"/>
  <c r="D45"/>
  <c r="E45"/>
  <c r="F45"/>
  <c r="G45"/>
  <c r="H45"/>
  <c r="D46"/>
  <c r="E46"/>
  <c r="F46"/>
  <c r="G46"/>
  <c r="H46"/>
  <c r="D47"/>
  <c r="E47"/>
  <c r="F47"/>
  <c r="G47"/>
  <c r="H47"/>
  <c r="D48"/>
  <c r="E48"/>
  <c r="F48"/>
  <c r="G48"/>
  <c r="H48"/>
  <c r="D49"/>
  <c r="E49"/>
  <c r="F49"/>
  <c r="G49"/>
  <c r="H49"/>
  <c r="D50"/>
  <c r="E50"/>
  <c r="F50"/>
  <c r="G50"/>
  <c r="H50"/>
  <c r="D51"/>
  <c r="E51"/>
  <c r="F51"/>
  <c r="G51"/>
  <c r="H51"/>
  <c r="E42"/>
  <c r="F42"/>
  <c r="G42"/>
  <c r="H42"/>
  <c r="D42"/>
  <c r="CM64" i="1" l="1"/>
  <c r="CM65"/>
  <c r="CM66"/>
  <c r="CM67"/>
  <c r="CM68"/>
  <c r="CM69"/>
  <c r="CM70"/>
  <c r="CM71"/>
  <c r="CM72"/>
  <c r="CM73"/>
  <c r="CM74"/>
  <c r="CM75"/>
  <c r="CM76"/>
  <c r="CM63"/>
  <c r="CK92"/>
  <c r="CK93"/>
  <c r="CK84"/>
  <c r="CK85"/>
  <c r="CK86"/>
  <c r="CK87"/>
  <c r="CK88"/>
  <c r="CK89"/>
  <c r="CK90"/>
  <c r="CK91"/>
  <c r="CK83"/>
  <c r="E6" i="5"/>
  <c r="E7"/>
  <c r="E8"/>
  <c r="E9"/>
  <c r="E10"/>
  <c r="E11"/>
  <c r="E12"/>
  <c r="E13"/>
  <c r="E14"/>
  <c r="E5"/>
  <c r="CM12" i="1"/>
  <c r="CM13"/>
  <c r="CM14"/>
  <c r="CM15"/>
  <c r="CM11"/>
  <c r="I4" i="3"/>
  <c r="I5"/>
  <c r="I6"/>
  <c r="I7"/>
  <c r="I3"/>
  <c r="CM47" i="1"/>
  <c r="CK48"/>
  <c r="CM48"/>
  <c r="CK49"/>
  <c r="CM49"/>
  <c r="CK50"/>
  <c r="CM50"/>
  <c r="CK51"/>
  <c r="CM51"/>
  <c r="CK52"/>
  <c r="CM52"/>
  <c r="CK53"/>
  <c r="CM53"/>
  <c r="CK54"/>
  <c r="CM54"/>
  <c r="CK55"/>
  <c r="CM55"/>
  <c r="CK56"/>
  <c r="CM56"/>
  <c r="CK57"/>
  <c r="CM57"/>
  <c r="CK58"/>
  <c r="CM58"/>
  <c r="CK59"/>
  <c r="CM59"/>
  <c r="CK60"/>
  <c r="CM60"/>
  <c r="CK61"/>
  <c r="CM61"/>
  <c r="CK62"/>
  <c r="CK82" l="1"/>
  <c r="C32" i="5"/>
  <c r="C33"/>
  <c r="C3"/>
  <c r="CK81" i="1" s="1"/>
  <c r="C18" i="5"/>
  <c r="C19"/>
  <c r="C20"/>
  <c r="C21"/>
  <c r="C22"/>
  <c r="C23"/>
  <c r="C24"/>
  <c r="C25"/>
  <c r="C26"/>
  <c r="C27"/>
  <c r="C28"/>
  <c r="C29"/>
  <c r="C30"/>
  <c r="C31"/>
  <c r="C9"/>
  <c r="C10"/>
  <c r="C11"/>
  <c r="C12"/>
  <c r="C13"/>
  <c r="C14"/>
  <c r="C15"/>
  <c r="C16"/>
  <c r="C17"/>
  <c r="C6"/>
  <c r="C7"/>
  <c r="C8"/>
  <c r="C5"/>
  <c r="C2"/>
  <c r="CK80" i="1" s="1"/>
  <c r="CK16" l="1"/>
  <c r="CK17"/>
  <c r="CK18"/>
  <c r="CK19"/>
  <c r="CK20"/>
  <c r="G17" i="2"/>
  <c r="CM10" i="1"/>
  <c r="CM40"/>
  <c r="CM41"/>
  <c r="CM42"/>
  <c r="CM43"/>
  <c r="CM44"/>
  <c r="CM45"/>
  <c r="G5" i="3"/>
  <c r="G6"/>
  <c r="G7"/>
  <c r="G8"/>
  <c r="G9"/>
  <c r="G10"/>
  <c r="G11"/>
  <c r="G12"/>
  <c r="G13"/>
  <c r="G14"/>
  <c r="G15"/>
  <c r="G16"/>
  <c r="G17"/>
  <c r="G18"/>
  <c r="G19"/>
  <c r="G20"/>
  <c r="G21"/>
  <c r="G22"/>
  <c r="G23"/>
  <c r="G24"/>
  <c r="G25"/>
  <c r="G26"/>
  <c r="G4"/>
  <c r="CK78" i="1"/>
  <c r="CK77"/>
  <c r="CK63"/>
  <c r="CK65"/>
  <c r="CK66"/>
  <c r="CK67"/>
  <c r="CK68"/>
  <c r="CK69"/>
  <c r="CK70"/>
  <c r="CK71"/>
  <c r="CK73"/>
  <c r="CK74"/>
  <c r="CK75"/>
  <c r="CK76"/>
  <c r="CK64"/>
  <c r="CK72"/>
  <c r="CK4"/>
  <c r="CK5"/>
  <c r="CK6"/>
  <c r="CK7"/>
  <c r="CK8"/>
  <c r="CK9"/>
  <c r="CK10"/>
  <c r="CK11"/>
  <c r="CK12"/>
  <c r="CK13"/>
  <c r="CK14"/>
  <c r="CK15"/>
  <c r="CK21"/>
  <c r="CK22"/>
  <c r="CK23"/>
  <c r="CK24"/>
  <c r="CK25"/>
  <c r="CK26"/>
  <c r="CK27"/>
  <c r="CK28"/>
  <c r="CK29"/>
  <c r="CK30"/>
  <c r="CK31"/>
  <c r="CK32"/>
  <c r="CK33"/>
  <c r="CK34"/>
  <c r="CK35"/>
  <c r="CK36"/>
  <c r="CK37"/>
  <c r="CK38"/>
  <c r="CK3"/>
  <c r="G5" i="2"/>
  <c r="G6"/>
  <c r="G7"/>
  <c r="G8"/>
  <c r="G9"/>
  <c r="G10"/>
  <c r="G11"/>
  <c r="G12"/>
  <c r="G13"/>
  <c r="G14"/>
  <c r="G15"/>
  <c r="G16"/>
  <c r="G18"/>
  <c r="G19"/>
  <c r="G20"/>
  <c r="G21"/>
  <c r="G25"/>
  <c r="G26"/>
  <c r="G27"/>
  <c r="G28"/>
  <c r="G29"/>
  <c r="G30"/>
  <c r="G31"/>
  <c r="G32"/>
  <c r="G33"/>
  <c r="G34"/>
  <c r="G35"/>
  <c r="G4"/>
  <c r="BS84" i="1"/>
  <c r="V84" s="1"/>
  <c r="BS85"/>
  <c r="V85" s="1"/>
  <c r="BS86"/>
  <c r="V86" s="1"/>
  <c r="BS90"/>
  <c r="V90" s="1"/>
  <c r="BS88"/>
  <c r="V88" s="1"/>
  <c r="BS87"/>
  <c r="V87" s="1"/>
  <c r="BS91"/>
  <c r="V91" s="1"/>
  <c r="BS89"/>
  <c r="V89" s="1"/>
  <c r="BS82"/>
  <c r="V82" s="1"/>
  <c r="BS83"/>
  <c r="V83" s="1"/>
  <c r="BS8"/>
  <c r="V8" s="1"/>
</calcChain>
</file>

<file path=xl/sharedStrings.xml><?xml version="1.0" encoding="utf-8"?>
<sst xmlns="http://schemas.openxmlformats.org/spreadsheetml/2006/main" count="2433" uniqueCount="1072">
  <si>
    <t>Challenge ID</t>
  </si>
  <si>
    <t>Title</t>
  </si>
  <si>
    <t>What do you currently do to address this challenge?/ How is this challenge conventionally addressed?</t>
  </si>
  <si>
    <t>Challenge classification</t>
  </si>
  <si>
    <t xml:space="preserve">Climate classification </t>
  </si>
  <si>
    <t>Topographic classification / Offshore classification</t>
  </si>
  <si>
    <t>Seasonal variations</t>
  </si>
  <si>
    <t>Impact Area</t>
  </si>
  <si>
    <t>Urgency</t>
  </si>
  <si>
    <t>Information requirements</t>
  </si>
  <si>
    <t>Update frequency</t>
  </si>
  <si>
    <t xml:space="preserve">Data Currently used </t>
  </si>
  <si>
    <t>Spatial resolution</t>
  </si>
  <si>
    <t>Timeliness</t>
  </si>
  <si>
    <t>Geographic Extent</t>
  </si>
  <si>
    <t>Existing standards</t>
  </si>
  <si>
    <t>Exp.</t>
  </si>
  <si>
    <t>Dev.</t>
  </si>
  <si>
    <t>Prod.</t>
  </si>
  <si>
    <t>Decom.</t>
  </si>
  <si>
    <t>Geographic context/ restrictions</t>
  </si>
  <si>
    <t>Theme ID</t>
  </si>
  <si>
    <t>Challenge originator: Consortium</t>
  </si>
  <si>
    <t>Primary Onshore Themes</t>
  </si>
  <si>
    <t>Onshore Sub-themes</t>
  </si>
  <si>
    <t>ON 1.1</t>
  </si>
  <si>
    <t>Seismic Planning</t>
  </si>
  <si>
    <t>Areas of poor coupling</t>
  </si>
  <si>
    <t>ON 1.2</t>
  </si>
  <si>
    <t>ON 1.3</t>
  </si>
  <si>
    <t>Identification of environmentally sensitive areas</t>
  </si>
  <si>
    <t>ON 2.1</t>
  </si>
  <si>
    <t>Surface Geology Mapping</t>
  </si>
  <si>
    <t>Mapping Geological features</t>
  </si>
  <si>
    <t>ON 2.2</t>
  </si>
  <si>
    <t>Structural interpretation</t>
  </si>
  <si>
    <t>ON 2.3</t>
  </si>
  <si>
    <t>Lithological discrimination</t>
  </si>
  <si>
    <t>ON 2.4</t>
  </si>
  <si>
    <t>ON 2.5</t>
  </si>
  <si>
    <t>ON 3.1</t>
  </si>
  <si>
    <t>Subsidence monitoring</t>
  </si>
  <si>
    <t>Land motion relating to fault lines or other causes</t>
  </si>
  <si>
    <t>ON 3.2</t>
  </si>
  <si>
    <t>Infrastructure monitoring</t>
  </si>
  <si>
    <t>ON 3.3</t>
  </si>
  <si>
    <t>Reservoir management</t>
  </si>
  <si>
    <t>ON 4.1</t>
  </si>
  <si>
    <t>Environmental monitoring</t>
  </si>
  <si>
    <t>ON 4.2</t>
  </si>
  <si>
    <t>Continuous monitoring of changes throughout the lifecycle</t>
  </si>
  <si>
    <t>ON 5.1</t>
  </si>
  <si>
    <t>Logistics planning and operations</t>
  </si>
  <si>
    <t>Baseline mapping of terrain and infrastructure</t>
  </si>
  <si>
    <t>ON 5.2</t>
  </si>
  <si>
    <t>Support to surveying crews for planning surveys and H&amp;S</t>
  </si>
  <si>
    <t>ON 5.3</t>
  </si>
  <si>
    <t>Facility siting, pipeline routing and roads development</t>
  </si>
  <si>
    <t>ON 5.4</t>
  </si>
  <si>
    <t>ONSHORE THEMES</t>
  </si>
  <si>
    <t>LIST A1</t>
  </si>
  <si>
    <t>OFF 1.1</t>
  </si>
  <si>
    <t>Metocean data mapping and monitoring</t>
  </si>
  <si>
    <t>Historic records for winds, waves and currents</t>
  </si>
  <si>
    <t>OFF 1.2</t>
  </si>
  <si>
    <t>Wind, waves and currents forecast to operations</t>
  </si>
  <si>
    <t>OFF 1.3</t>
  </si>
  <si>
    <t>Hurricane forecasting</t>
  </si>
  <si>
    <t>OFF 2.1</t>
  </si>
  <si>
    <t>Baseline historic mapping of environment and ecosystems</t>
  </si>
  <si>
    <t>OFF 2.2</t>
  </si>
  <si>
    <t>Continuous monitoring of changes throughout O&amp;G lifecycle</t>
  </si>
  <si>
    <t>OFF 2.3</t>
  </si>
  <si>
    <t>Water quality during operations</t>
  </si>
  <si>
    <t>OFF 2.4</t>
  </si>
  <si>
    <t>Coastal morphology</t>
  </si>
  <si>
    <t>OFF 2.5</t>
  </si>
  <si>
    <t>Gas flaring</t>
  </si>
  <si>
    <t>OFF 2.6</t>
  </si>
  <si>
    <t>Seeps (exploration)</t>
  </si>
  <si>
    <t>OFF 2.7</t>
  </si>
  <si>
    <t>Oil spill monitoring and response</t>
  </si>
  <si>
    <t>OFF 2.8</t>
  </si>
  <si>
    <t>LIST A2</t>
  </si>
  <si>
    <t>OFFSHORE THEMES</t>
  </si>
  <si>
    <t xml:space="preserve"> </t>
  </si>
  <si>
    <t>Consortium names</t>
  </si>
  <si>
    <t>OTM</t>
  </si>
  <si>
    <t>Onshore: OTM</t>
  </si>
  <si>
    <t>Onshore: Hatfield</t>
  </si>
  <si>
    <t>Offshore: C-Core</t>
  </si>
  <si>
    <t>Offshore: CLS</t>
  </si>
  <si>
    <t>Score</t>
  </si>
  <si>
    <t>Description</t>
  </si>
  <si>
    <t>Critical / enabling</t>
  </si>
  <si>
    <t>Significant / competitive advantage</t>
  </si>
  <si>
    <t>Important but not essential</t>
  </si>
  <si>
    <t>Nice to have</t>
  </si>
  <si>
    <t>No impact , need satisfied with existing technology</t>
  </si>
  <si>
    <t>Region ID</t>
  </si>
  <si>
    <t>Mexico</t>
  </si>
  <si>
    <t xml:space="preserve">Consortium </t>
  </si>
  <si>
    <t>ON.REG.01</t>
  </si>
  <si>
    <t>Algeria</t>
  </si>
  <si>
    <t>ON.REG.02</t>
  </si>
  <si>
    <t>Australia</t>
  </si>
  <si>
    <t>Hatfield</t>
  </si>
  <si>
    <t>ON.REG.03</t>
  </si>
  <si>
    <t>Canada</t>
  </si>
  <si>
    <t>ON.REG.04</t>
  </si>
  <si>
    <t>DRC</t>
  </si>
  <si>
    <t>ON.REG.05</t>
  </si>
  <si>
    <t>Indonesia, Malaysia, Brunei</t>
  </si>
  <si>
    <t>ON.REG.06</t>
  </si>
  <si>
    <t>Kenya</t>
  </si>
  <si>
    <t>ON.REG.07</t>
  </si>
  <si>
    <t>ON.REG.08</t>
  </si>
  <si>
    <t>Papua New Guinea</t>
  </si>
  <si>
    <t>ON.REG.09</t>
  </si>
  <si>
    <t>Peru</t>
  </si>
  <si>
    <t>ON.REG.10</t>
  </si>
  <si>
    <t>Poland</t>
  </si>
  <si>
    <t>ON.REG.11</t>
  </si>
  <si>
    <t>South Africa</t>
  </si>
  <si>
    <t>ON.REG.12</t>
  </si>
  <si>
    <t>South Sudan</t>
  </si>
  <si>
    <t>ON.REG.13</t>
  </si>
  <si>
    <t>Tanzania</t>
  </si>
  <si>
    <t>ON.REG.14</t>
  </si>
  <si>
    <t>Turkey</t>
  </si>
  <si>
    <t>ON.REG.15</t>
  </si>
  <si>
    <t>Uganda</t>
  </si>
  <si>
    <t>OFF.REG.01</t>
  </si>
  <si>
    <t>Angola</t>
  </si>
  <si>
    <t>CLS</t>
  </si>
  <si>
    <t>OFF.REG.02</t>
  </si>
  <si>
    <t>Argentina</t>
  </si>
  <si>
    <t>OFF.REG.03</t>
  </si>
  <si>
    <t xml:space="preserve">Brazil / Fr Guyana </t>
  </si>
  <si>
    <t>OFF.REG.04</t>
  </si>
  <si>
    <t>Caspian Sea</t>
  </si>
  <si>
    <t>OFF.REG.05</t>
  </si>
  <si>
    <t>Eastern Mediterranean</t>
  </si>
  <si>
    <t>C-Core</t>
  </si>
  <si>
    <t>OFF.REG.06</t>
  </si>
  <si>
    <t>Falklands</t>
  </si>
  <si>
    <t>OFF.REG.07</t>
  </si>
  <si>
    <t>Ireland</t>
  </si>
  <si>
    <t>OFF.REG.08</t>
  </si>
  <si>
    <t>OFF.REG.09</t>
  </si>
  <si>
    <t>Mozambique</t>
  </si>
  <si>
    <t>OFF.REG.10</t>
  </si>
  <si>
    <t>Myanmar</t>
  </si>
  <si>
    <t>OFF.REG.11</t>
  </si>
  <si>
    <t>OFF.REG.12</t>
  </si>
  <si>
    <t>South China Sea</t>
  </si>
  <si>
    <t>Country</t>
  </si>
  <si>
    <t>Further detail</t>
  </si>
  <si>
    <t xml:space="preserve">Identification of adverse terrain for trafficability </t>
  </si>
  <si>
    <t xml:space="preserve">Terrain evaluation and Geo-morphology characterization </t>
  </si>
  <si>
    <t>(includes DEM analysis, hydrology and drainage, geomorphic mapping and slope mapping)</t>
  </si>
  <si>
    <t>Engineering geological evaluation</t>
  </si>
  <si>
    <t xml:space="preserve"> (including geohazards, ground related hazards and seismic hazard assessments)</t>
  </si>
  <si>
    <t xml:space="preserve">Baseline historic mapping of environment and ecosystems </t>
  </si>
  <si>
    <t>(including temperature, wind data, climate change threats etc...)</t>
  </si>
  <si>
    <t xml:space="preserve">Monitoring of assets </t>
  </si>
  <si>
    <t>(operational status, security, insurance evaluation, incursion / theft...)</t>
  </si>
  <si>
    <t>Concatenated text</t>
  </si>
  <si>
    <t xml:space="preserve">Ice monitoring </t>
  </si>
  <si>
    <t>[excluded from EO4OG due to previous study on ice charting]</t>
  </si>
  <si>
    <t xml:space="preserve"> steep slopes, unstable ground, swamps, poor trafficability etc...
[n.b. Previously referred to as "Localization of dangerous terrain"]</t>
  </si>
  <si>
    <t>Climate category</t>
  </si>
  <si>
    <t>Code</t>
  </si>
  <si>
    <t>Sub-category</t>
  </si>
  <si>
    <t>A</t>
  </si>
  <si>
    <t>Tropical humid</t>
  </si>
  <si>
    <t>Af</t>
  </si>
  <si>
    <t>Tropical wet</t>
  </si>
  <si>
    <t>No dry season</t>
  </si>
  <si>
    <t>Am</t>
  </si>
  <si>
    <t>Tropical monsoonal</t>
  </si>
  <si>
    <t>Short dry season; heavy monsoonal rains in other months</t>
  </si>
  <si>
    <t>Aw</t>
  </si>
  <si>
    <t>Tropical savanna</t>
  </si>
  <si>
    <t>Winter dry season</t>
  </si>
  <si>
    <t>B</t>
  </si>
  <si>
    <t>Dry</t>
  </si>
  <si>
    <t>BWh</t>
  </si>
  <si>
    <t>Subtropical desert</t>
  </si>
  <si>
    <t>Low-latitude desert</t>
  </si>
  <si>
    <t>BSh</t>
  </si>
  <si>
    <t>Subtropical steppe</t>
  </si>
  <si>
    <t>Low-latitude dry</t>
  </si>
  <si>
    <t>BWk</t>
  </si>
  <si>
    <t>Mid-latitude desert</t>
  </si>
  <si>
    <t>BSk</t>
  </si>
  <si>
    <t>Mid-latitude steppe</t>
  </si>
  <si>
    <t>Mid-latitude dry</t>
  </si>
  <si>
    <t>C</t>
  </si>
  <si>
    <t>Mild Mid-Latitude</t>
  </si>
  <si>
    <t>Csa</t>
  </si>
  <si>
    <t>Mediterranean</t>
  </si>
  <si>
    <t>Mild with dry, hot summer</t>
  </si>
  <si>
    <t>Csb</t>
  </si>
  <si>
    <t>Mild with dry, warm summer</t>
  </si>
  <si>
    <t>Cfa</t>
  </si>
  <si>
    <t>Humid subtropical</t>
  </si>
  <si>
    <t>Mild with no dry season, hot summer</t>
  </si>
  <si>
    <t>Cwa</t>
  </si>
  <si>
    <t>Mild with dry winter, hot summer</t>
  </si>
  <si>
    <t>Cfb</t>
  </si>
  <si>
    <t>Marine west coast</t>
  </si>
  <si>
    <t>Mild with no dry season, warm summer</t>
  </si>
  <si>
    <t>Cfc</t>
  </si>
  <si>
    <t>Mild with no dry season, cool summer</t>
  </si>
  <si>
    <t>D</t>
  </si>
  <si>
    <t>Severe Mid-Latitude</t>
  </si>
  <si>
    <t>Dfa</t>
  </si>
  <si>
    <t>Humid continental</t>
  </si>
  <si>
    <t>Humid with severe winter, no dry season, hot summer</t>
  </si>
  <si>
    <t>Dfb</t>
  </si>
  <si>
    <t>Humid with severe winter, no dry season, warm summer</t>
  </si>
  <si>
    <t>Dwa</t>
  </si>
  <si>
    <t>Humid with severe, dry winter, hot summer</t>
  </si>
  <si>
    <t>Dwb</t>
  </si>
  <si>
    <t>Humid with severe, dry winter, warm summer</t>
  </si>
  <si>
    <t>Dfc</t>
  </si>
  <si>
    <t>Subarctic</t>
  </si>
  <si>
    <t>Severe winter, no dry season, cool summer</t>
  </si>
  <si>
    <t>Dfd</t>
  </si>
  <si>
    <t>Severe, very cold winter, no dry season, cool summer</t>
  </si>
  <si>
    <t>Dwc</t>
  </si>
  <si>
    <t>Severe, dry winter, cool summer</t>
  </si>
  <si>
    <t>Dwd</t>
  </si>
  <si>
    <t>Severe, very cold and dry winter, cool summer</t>
  </si>
  <si>
    <t>E</t>
  </si>
  <si>
    <t>Polar</t>
  </si>
  <si>
    <t>ET</t>
  </si>
  <si>
    <t>Tundra</t>
  </si>
  <si>
    <t>Polar tundra, no true summer</t>
  </si>
  <si>
    <t>EF</t>
  </si>
  <si>
    <t>Ice Cap</t>
  </si>
  <si>
    <t>Perennial ice</t>
  </si>
  <si>
    <t>Concatenate text</t>
  </si>
  <si>
    <t>Unspecified</t>
  </si>
  <si>
    <t>ON.REG.00</t>
  </si>
  <si>
    <t>OFF.REG.00</t>
  </si>
  <si>
    <t>Generic onshore</t>
  </si>
  <si>
    <t>Generic offshore</t>
  </si>
  <si>
    <t>XX</t>
  </si>
  <si>
    <t>Region Y</t>
  </si>
  <si>
    <t>Company Z</t>
  </si>
  <si>
    <t>Any season</t>
  </si>
  <si>
    <t>Dry season focus</t>
  </si>
  <si>
    <t>Wet season focus</t>
  </si>
  <si>
    <t>Hurricane season focus</t>
  </si>
  <si>
    <t>Warmer weather focus</t>
  </si>
  <si>
    <t>Colder weather focus</t>
  </si>
  <si>
    <t>Challenge Description</t>
  </si>
  <si>
    <t>Health and Safety</t>
  </si>
  <si>
    <t>Environmental</t>
  </si>
  <si>
    <t>Operational cost reduction</t>
  </si>
  <si>
    <t>Increased production</t>
  </si>
  <si>
    <t>Strategic decision enabler</t>
  </si>
  <si>
    <t>Immediately (0-2 years)</t>
  </si>
  <si>
    <t>Short term (2-5 years)</t>
  </si>
  <si>
    <t>Mid-Term (5-10 years)</t>
  </si>
  <si>
    <t>Long Term (10+ years)</t>
  </si>
  <si>
    <t>As close to real-time as possible</t>
  </si>
  <si>
    <t>Within hours</t>
  </si>
  <si>
    <t>Within a day</t>
  </si>
  <si>
    <t>Within a week</t>
  </si>
  <si>
    <t>Within a month</t>
  </si>
  <si>
    <t>Within six months</t>
  </si>
  <si>
    <t>Reference data - timeliness not important</t>
  </si>
  <si>
    <t>ADD FREE TEXT</t>
  </si>
  <si>
    <t>Suggested impact areas…</t>
  </si>
  <si>
    <t>OTM:001</t>
  </si>
  <si>
    <t>NOT CLIMATE SPECIFIC</t>
  </si>
  <si>
    <t>Snap shot requirement</t>
  </si>
  <si>
    <t>Conventional mapping and data from ground surveys</t>
  </si>
  <si>
    <t>Development area only</t>
  </si>
  <si>
    <t xml:space="preserve">ON 1.2: Seismic Planning - Identification of adverse terrain for trafficability </t>
  </si>
  <si>
    <t>ON 4.3</t>
  </si>
  <si>
    <t>Natural HazardRisk Analysis</t>
  </si>
  <si>
    <t>(including flood, erosion, etc…)</t>
  </si>
  <si>
    <t>What is your view on the capability of  technology to meet this need? – are you currently using EO tech? If not, why not?</t>
  </si>
  <si>
    <t>Nature of the challenge - What is not possible / not adequately addressed at present?</t>
  </si>
  <si>
    <t>Nature of the challenge - What effect does this challenge have on operations?</t>
  </si>
  <si>
    <t>What kind of solutions do you envisage could address this challenge?</t>
  </si>
  <si>
    <t>Morocco / Western Sahara</t>
  </si>
  <si>
    <t>Technology Urgency</t>
  </si>
  <si>
    <t>Thematic Accuracy</t>
  </si>
  <si>
    <t>ON 3.1: Subsidence monitoring - Land motion relating to fault lines or other causes</t>
  </si>
  <si>
    <t>Reservoir management - increase ultimate production</t>
  </si>
  <si>
    <t>Cost savings, through reduced water and chemical usage</t>
  </si>
  <si>
    <t>Influencing infrastructure planning</t>
  </si>
  <si>
    <t>Monitoring and applying suitable intervention measures.</t>
  </si>
  <si>
    <t xml:space="preserve">Pipeline route planning needs to accommodate ground subsidence / movement considerations.  Two phases: historical and ongoing.  Historical movement  can infer future movement patterns.  Identifying these can enable alternative routes or mitigation measures can be put in place.  </t>
  </si>
  <si>
    <t>One off historic</t>
  </si>
  <si>
    <t>3mx3m (from 2007), although best historic data from 1992-2010 is 20mx5m</t>
  </si>
  <si>
    <t>No industry standards.  TRE have their own internal INSAR standards</t>
  </si>
  <si>
    <t>Monthly - annually</t>
  </si>
  <si>
    <t xml:space="preserve">daily / weekly /annually (application dependent) </t>
  </si>
  <si>
    <t>seismics / micro-seismics complimentary data</t>
  </si>
  <si>
    <t xml:space="preserve">3mx3m  </t>
  </si>
  <si>
    <t>GIS Shape file</t>
  </si>
  <si>
    <t>OTM:002</t>
  </si>
  <si>
    <t>OTM:003</t>
  </si>
  <si>
    <t>ON 1.3: Seismic Planning - Identification of environmentally sensitive areas</t>
  </si>
  <si>
    <t>OTM:004</t>
  </si>
  <si>
    <t>OTM:005</t>
  </si>
  <si>
    <t xml:space="preserve">ON 4.1: Environmental monitoring - Baseline historic mapping of environment and ecosystems </t>
  </si>
  <si>
    <t>OTM:006</t>
  </si>
  <si>
    <t>ON 4.2: Environmental monitoring - Continuous monitoring of changes throughout the lifecycle</t>
  </si>
  <si>
    <t>OTM:007</t>
  </si>
  <si>
    <t>ON 5.1: Logistics planning and operations - Baseline mapping of terrain and infrastructure</t>
  </si>
  <si>
    <t>Crude satellite imagery data and ground truthing</t>
  </si>
  <si>
    <t>OTM:008</t>
  </si>
  <si>
    <t xml:space="preserve">ON 5.4: Logistics planning and operations - Monitoring of assets </t>
  </si>
  <si>
    <t>OTM:009</t>
  </si>
  <si>
    <t>ON 5.3: Logistics planning and operations - Facility siting, pipeline routing and roads development</t>
  </si>
  <si>
    <t>OTM:010</t>
  </si>
  <si>
    <t>ON 3.3: Subsidence monitoring - Reservoir management</t>
  </si>
  <si>
    <t>OTM:011</t>
  </si>
  <si>
    <t>ON 3.2: Subsidence monitoring - Infrastructure monitoring</t>
  </si>
  <si>
    <t>OTM:012</t>
  </si>
  <si>
    <t>OTM:013</t>
  </si>
  <si>
    <t>Tracking groundwater tables</t>
  </si>
  <si>
    <t>OTM:014</t>
  </si>
  <si>
    <t>OTM:015</t>
  </si>
  <si>
    <t>OTM:016</t>
  </si>
  <si>
    <t>ON 2.5: Surface Geology Mapping - Engineering geological evaluation</t>
  </si>
  <si>
    <t>OTM:017</t>
  </si>
  <si>
    <t>OTM:018</t>
  </si>
  <si>
    <t>ON 2.1: Surface Geology Mapping - Mapping Geological features</t>
  </si>
  <si>
    <t>OTM:019</t>
  </si>
  <si>
    <t>OTM:020</t>
  </si>
  <si>
    <t>ON 2.3: Surface Geology Mapping - Lithological discrimination</t>
  </si>
  <si>
    <t>OTM:021</t>
  </si>
  <si>
    <t>OTM:022</t>
  </si>
  <si>
    <t>OTM:023</t>
  </si>
  <si>
    <t>OTM:024</t>
  </si>
  <si>
    <t>OTM:025</t>
  </si>
  <si>
    <t>OTM:026</t>
  </si>
  <si>
    <t>Reservoir management needs to be tailored to account for fault re-activation.  Effects can be losses in production and wasted costs on pressure maintenance from injection wells.</t>
  </si>
  <si>
    <t>NO SPECIFIC GEOGRAPHICAL TYPE</t>
  </si>
  <si>
    <t>Reservoir footprint</t>
  </si>
  <si>
    <t xml:space="preserve">Costs related to the loss of injection fluids in the reservoir can be large.  </t>
  </si>
  <si>
    <t>subsurface sensors, including acoustic, electrical and gravity sensors can be used</t>
  </si>
  <si>
    <t>EO could be a useful complimentary technology</t>
  </si>
  <si>
    <t>Subsidence from reservoir draw-down</t>
  </si>
  <si>
    <t>Identifying effect of fault reactivation</t>
  </si>
  <si>
    <t>Tracking fluid migration in the subsurface</t>
  </si>
  <si>
    <t>Regulatory verification relating to injection of fracking fluids</t>
  </si>
  <si>
    <t>Due diligence: early diagnosis of communication between fracking zone and other zones - thus limitation of environmental impacts.</t>
  </si>
  <si>
    <t>Ground movement satellite imagery could indicate sub-surface movement and infer fluid migration of fracking fluids</t>
  </si>
  <si>
    <t>3m x 3m</t>
  </si>
  <si>
    <t xml:space="preserve">Seismics can see where faults are, but couldn't infer whether they had moved by a few mm's.  </t>
  </si>
  <si>
    <t>Production can decrease if fault line exposes alternative HC draw-down channels.  Reservoir management strategy may need to adapt to ensure injection resources aren't wasted</t>
  </si>
  <si>
    <t>Ground movement satellite imagery could indicate where movement has occurred over known fault lines</t>
  </si>
  <si>
    <t xml:space="preserve">Fluid migration in the reservoir can be inferred from ground movement data. </t>
  </si>
  <si>
    <t>It is possible that injected fluids do not reach their targetted destinations, and instead move to non-production targets. If unnecessary loss of water in fracking operations can be identified, large costs could be saved.</t>
  </si>
  <si>
    <t>Identify communication between producing zones</t>
  </si>
  <si>
    <t>Maximum production from a reservoir might not be achieved</t>
  </si>
  <si>
    <t>Ground movement imagery could confirm drawdown in certain zones</t>
  </si>
  <si>
    <t>EO could be a complimentary technology, but only where producing zones are not vertically on top of each other (e.g. with long horizontals etc..)</t>
  </si>
  <si>
    <t>Infrastructure planning</t>
  </si>
  <si>
    <t>Monitoring ground movement along pipelines</t>
  </si>
  <si>
    <t>Ongoing data to highlight ground movement which could lead to failure events</t>
  </si>
  <si>
    <t>3mx3m</t>
  </si>
  <si>
    <t>Relative infrastructure movement on the surface can give inferred warning signals to catastrophic potential failure sub-surface.</t>
  </si>
  <si>
    <t xml:space="preserve">Infrastructure that has moved vertically or horizontally relative to the subsurface can lead to damage causing events.  For example a well-head that moves relative to the subsurface could lead to dangerous damage or ultimate failure of the production string or the completion.  </t>
  </si>
  <si>
    <t>Lost production, avoidable interventions, environmental damage</t>
  </si>
  <si>
    <t xml:space="preserve">Where a well is producing from multiple zones (e.g. in long horizontal wells which target different producing zones), the ultimate draw-down can be hampered if the zones produce at non-expectant rates. </t>
  </si>
  <si>
    <t>Downhole tools, in hand with Intelligent completions / passive inflow control devices.</t>
  </si>
  <si>
    <t>ON 1.1: Seismic Planning - Areas of poor coupling</t>
  </si>
  <si>
    <t>OTM:028</t>
  </si>
  <si>
    <t>OTM:029</t>
  </si>
  <si>
    <t>OTM:030</t>
  </si>
  <si>
    <t>OTM:031</t>
  </si>
  <si>
    <t>OTM:032</t>
  </si>
  <si>
    <t>OTM:033</t>
  </si>
  <si>
    <t>OTM:034</t>
  </si>
  <si>
    <t>OTM:035</t>
  </si>
  <si>
    <t>OTM:036</t>
  </si>
  <si>
    <t>OTM:037</t>
  </si>
  <si>
    <t>OTM:038</t>
  </si>
  <si>
    <t>OTM:039</t>
  </si>
  <si>
    <t>OTM:040</t>
  </si>
  <si>
    <t>OTM:041</t>
  </si>
  <si>
    <t>OTM:042</t>
  </si>
  <si>
    <t>OTM:043</t>
  </si>
  <si>
    <t>OTM:044</t>
  </si>
  <si>
    <t>OTM:045</t>
  </si>
  <si>
    <t>OTM:046</t>
  </si>
  <si>
    <t>OTM:047</t>
  </si>
  <si>
    <t>OTM:048</t>
  </si>
  <si>
    <t>OTM:049</t>
  </si>
  <si>
    <t>OTM:050</t>
  </si>
  <si>
    <t>OTM:051</t>
  </si>
  <si>
    <t>OTM:052</t>
  </si>
  <si>
    <t>OTM:053</t>
  </si>
  <si>
    <t>OTM:054</t>
  </si>
  <si>
    <t>OTM:055</t>
  </si>
  <si>
    <t>OTM:056</t>
  </si>
  <si>
    <t>OTM:057</t>
  </si>
  <si>
    <t>OTM:058</t>
  </si>
  <si>
    <t>OTM:059</t>
  </si>
  <si>
    <t>OTM:060</t>
  </si>
  <si>
    <t>OTM:061</t>
  </si>
  <si>
    <t>OTM:062</t>
  </si>
  <si>
    <t>OTM:063</t>
  </si>
  <si>
    <t>OTM:064</t>
  </si>
  <si>
    <t>OTM:065</t>
  </si>
  <si>
    <t>OTM:066</t>
  </si>
  <si>
    <t>OTM:067</t>
  </si>
  <si>
    <t>OTM:068</t>
  </si>
  <si>
    <t>OTM:069</t>
  </si>
  <si>
    <t>OTM:070</t>
  </si>
  <si>
    <t>OTM:071</t>
  </si>
  <si>
    <t>OTM:072</t>
  </si>
  <si>
    <t>OTM:073</t>
  </si>
  <si>
    <t>OTM:074</t>
  </si>
  <si>
    <t xml:space="preserve">Technology to enhance companies' ability to limit oil theft through the tapping of pipelines  is needed.  </t>
  </si>
  <si>
    <t>Security of pipelines</t>
  </si>
  <si>
    <t xml:space="preserve">Plains - Boulder
Urban areas
</t>
  </si>
  <si>
    <t>Data algorithms can be used to correct data</t>
  </si>
  <si>
    <t>OTM:075</t>
  </si>
  <si>
    <t>OTM:076</t>
  </si>
  <si>
    <t>OTM:077</t>
  </si>
  <si>
    <t>OTM:078</t>
  </si>
  <si>
    <t>OTM:079</t>
  </si>
  <si>
    <t>OTM:080</t>
  </si>
  <si>
    <t>OTM:081</t>
  </si>
  <si>
    <t>OTM:082</t>
  </si>
  <si>
    <t>OTM:083</t>
  </si>
  <si>
    <t>OTM:084</t>
  </si>
  <si>
    <t>OTM:085</t>
  </si>
  <si>
    <t>OTM:086</t>
  </si>
  <si>
    <t>OTM:087</t>
  </si>
  <si>
    <t>OTM:088</t>
  </si>
  <si>
    <t>OTM:089</t>
  </si>
  <si>
    <t>OTM:090</t>
  </si>
  <si>
    <t>We need to identify slopes to avoid roll-over of seismic vehicles</t>
  </si>
  <si>
    <t>We need to identify soft ground to avoid seismic vehicles getting stuck</t>
  </si>
  <si>
    <t>ON 2.2: Surface Geology Mapping - Structural interpretation</t>
  </si>
  <si>
    <t xml:space="preserve">ON 2.4: Surface Geology Mapping - Terrain evaluation and Geo-morphology characterization </t>
  </si>
  <si>
    <t>ON 5.2: Logistics planning and operations - Support to surveying crews for planning surveys and H&amp;S</t>
  </si>
  <si>
    <t xml:space="preserve">scouting, remote sensing, historical mapping (e.g. military maps), </t>
  </si>
  <si>
    <t>0.6m (highest resolution for  commercially available satellite imagery - e.g. World View 2, GOI, QuickBird etc…)</t>
  </si>
  <si>
    <t>High resolution DEM that is affordable would be very valuable</t>
  </si>
  <si>
    <t>GeoTIFF / TIFF with TFW. ECW format (better than TIFF for small hand-held devices used on the ground)</t>
  </si>
  <si>
    <t>Reservoir footprint / area of seismic survey</t>
  </si>
  <si>
    <t>None relevant</t>
  </si>
  <si>
    <t>terrain level 1</t>
  </si>
  <si>
    <t>level 2</t>
  </si>
  <si>
    <t>Forest / woodland</t>
  </si>
  <si>
    <t>Jungle</t>
  </si>
  <si>
    <t>Boreal forest</t>
  </si>
  <si>
    <t>Mixed Woodland</t>
  </si>
  <si>
    <t>Decidious</t>
  </si>
  <si>
    <t>Conifer</t>
  </si>
  <si>
    <t>Grass / Savanna</t>
  </si>
  <si>
    <t>Bush / Shrubland</t>
  </si>
  <si>
    <t>Steppe/scrubland</t>
  </si>
  <si>
    <t>Prairie</t>
  </si>
  <si>
    <t>Savanna</t>
  </si>
  <si>
    <t>Wetland</t>
  </si>
  <si>
    <t>Swamp</t>
  </si>
  <si>
    <t>Sabkha</t>
  </si>
  <si>
    <t>Peat Bog</t>
  </si>
  <si>
    <t>Mangrove</t>
  </si>
  <si>
    <t>Agricultural</t>
  </si>
  <si>
    <t>Orchard</t>
  </si>
  <si>
    <t>Arable</t>
  </si>
  <si>
    <t>Animal</t>
  </si>
  <si>
    <t>Urban</t>
  </si>
  <si>
    <t>Residential Urban</t>
  </si>
  <si>
    <t>Industrial / Commercial</t>
  </si>
  <si>
    <t>Oilfield infrastructure</t>
  </si>
  <si>
    <t>Barren Plains</t>
  </si>
  <si>
    <t>Sand plain</t>
  </si>
  <si>
    <t>Gravel plain</t>
  </si>
  <si>
    <t>Boulder field</t>
  </si>
  <si>
    <t>Jebels /Mountains</t>
  </si>
  <si>
    <t>Dunes</t>
  </si>
  <si>
    <t>Isloated</t>
  </si>
  <si>
    <t>Ridge Dunes</t>
  </si>
  <si>
    <t>Snow/Ice</t>
  </si>
  <si>
    <t>Snow/Ice field</t>
  </si>
  <si>
    <t>Mountains</t>
  </si>
  <si>
    <t>ONSHORE: NOT SPECIFIC</t>
  </si>
  <si>
    <t>OFFSHORE: NOT SPECIFIC</t>
  </si>
  <si>
    <t>OFFSHORE</t>
  </si>
  <si>
    <t>Shallow water</t>
  </si>
  <si>
    <t>Deep water</t>
  </si>
  <si>
    <t>Example formats needed, if known</t>
  </si>
  <si>
    <t>Scouting team deployed ahead of seismic vehicle, remote sensing, historical mapping (e.g. military maps), online imagery</t>
  </si>
  <si>
    <t>Areas of soft ground can absorb the seismic signal and consequently distort the output data.  These areas need to be identified and considered when planning seismic lines, to ensure data quality is maintained.</t>
  </si>
  <si>
    <t>Quality of output can be reduced if the sources coincides with soft surface conditions. This can ultimately lead to reservoir understanding being hampered, and thus a reduction in potential production.</t>
  </si>
  <si>
    <t>Soft ground not only reduces the accuracy of our seismic output, but also delays operations by slowing the vehicles.</t>
  </si>
  <si>
    <t>Online imagery can be used but it does not show changes in elevation particularly clearly.  LiDAR data can be obtained or ground survey teams can be deployed.</t>
  </si>
  <si>
    <t>Online imagery, ground survey teams</t>
  </si>
  <si>
    <t>The health, safety and welfare of operational staff is critical.  We must ensure that in the event of any incident, measures are in place that can ensure our staff are as safe as possible.  Without this, our operations cannot take place.</t>
  </si>
  <si>
    <t>Scouting team, military maps</t>
  </si>
  <si>
    <t xml:space="preserve">Seismic shots cannot be deployed within a specific proximity of structures and underground services (e.g. pipelines) as the vibrations may damage the integrity of these.
Identification of infrastructure such as disused well-pads, sub-surface services is necessary prior to planning seismic surveys.  </t>
  </si>
  <si>
    <t>Online imagery, survey records, construction drawings, ground survey teams</t>
  </si>
  <si>
    <t>Online imagery can be used in clear areas.  Geological maps can be used on a broader scale with inference to hills and larger structures.  There is no solution that gives us the accuracy we would like</t>
  </si>
  <si>
    <t xml:space="preserve">It is necessary to estimate drill depths for explosive charges in seismic surveys.  The charge deployer may be required to hand drill up to 12m deep for charge placement and this  needs to consider the presence of hard rock below the surface.  If planning could identify such near-surface obstacles, this would influence the choice of seismic lines.   </t>
  </si>
  <si>
    <t>Ground survey team</t>
  </si>
  <si>
    <t>Deploy ground staff</t>
  </si>
  <si>
    <t>N/A</t>
  </si>
  <si>
    <t xml:space="preserve">ONSHORE: NOT SPECIFIC: </t>
  </si>
  <si>
    <t>Operational cost reduction, environment, strategic decision enabler</t>
  </si>
  <si>
    <t>Data quality, operational cost reduction</t>
  </si>
  <si>
    <t>Locating repeater stations for communications infrastructure</t>
  </si>
  <si>
    <t>Identify the cause of geological movement</t>
  </si>
  <si>
    <t>Identification of fault lines</t>
  </si>
  <si>
    <t>The impact of damage caused is proportional to the value of the asset  and this can potentially be significant.  For example, it could lead to the collapse of a building or rupturing of a pipeline that could take weeks or longer to repair.</t>
  </si>
  <si>
    <t>Identifying near surface infrastructure</t>
  </si>
  <si>
    <t>There have been fatalities as a result of survey staff walking under overhead lines with survey equipment.  Where this risk can be totally removed, it should be.
Some development equipment have clearance heights that exceed the height of some power cables (e.g. trucks).  
Development time can be wasted by insufficient route planning data.</t>
  </si>
  <si>
    <t>Identifying munitions debris (UXO, mines, etc.)</t>
  </si>
  <si>
    <t>Where there has been a history of conflict, the presence of munitions or munitions debris can trouble operations.  Identification of munitions debris and its migration patterns would be useful to ensure use of complimentary  clearance resources.</t>
  </si>
  <si>
    <t>Logistics planning for emergency events (emergency response planning)</t>
  </si>
  <si>
    <t>Firemapping</t>
  </si>
  <si>
    <t>We need to be able to track the spread of wild fire (or similar) to see whether there is a risk of this posing a threat to our staff, operations, or assets and infrastructure.</t>
  </si>
  <si>
    <t>The health, safety and welfare of operational staff is critical.  As is the safe operation of our assets.  
We must ensure that we manage fire events to the best of our ability in order to reduce the damage to and resulting from our operations.</t>
  </si>
  <si>
    <t>We need to identify variable surfaces which will lead to a number of vibroseis trucks moving at different rates. 
If this is likely to happen due to localised areas of relatively harder mobility, then the resources can be re-allocated appropriately in the plan, ensuring the survey is completed as efficiently as possible.</t>
  </si>
  <si>
    <t>Identifying soft ground for seismic vehicles</t>
  </si>
  <si>
    <t>Identifying steep terrain for seismic vehicles</t>
  </si>
  <si>
    <t>Topographic</t>
  </si>
  <si>
    <t>Identifying ground conditions susceptible to poor coupling</t>
  </si>
  <si>
    <t>Signals interfere with those of generated by seismic sweeps, and detrimentally affect the output data from the survey.  An understanding of the signal source and type, seismic lines could be planned to mitigate against this.</t>
  </si>
  <si>
    <t>Flagging environmentally sensitive areas prior to seismic surveys</t>
  </si>
  <si>
    <t>To make the planning of facility infrastructure  more efficient would reduce planning costs.</t>
  </si>
  <si>
    <t>Identifying existing O&amp;G infrastructure for facility site selection</t>
  </si>
  <si>
    <t>Operations which use large quantities of water (EOR, SAGD, Fracking etc…) often draw water from water tables in the vicinity of reservoir.  In water-scarce regions, the ability to track aquifer behaviour can give valuable information to making the most of water resources and scheduling activity for the right times of the year.</t>
  </si>
  <si>
    <t>Good management can maximise benefits derived from water resources, reduce impact on the environment, local population and agriculture.  Cost benefits might also be realised by more efficient use and extraction of water.</t>
  </si>
  <si>
    <t xml:space="preserve">Prelicensing site selection
Mapping environment in remote or unexplored areas (crude, comprehensive inventory) </t>
  </si>
  <si>
    <t>Medium resolution land cover products based on EO data. 
Resolution depends on covered area and size of monitoring objective.</t>
  </si>
  <si>
    <t>depending on sensor and application</t>
  </si>
  <si>
    <t>&gt;10m</t>
  </si>
  <si>
    <t>80-90%</t>
  </si>
  <si>
    <t>Standardized geo-spatial formats (e.g. shapefile, geotiff or KML)</t>
  </si>
  <si>
    <t>Ecosystem valuation of potential site</t>
  </si>
  <si>
    <t>Medium resolution land cover products based on EO data</t>
  </si>
  <si>
    <r>
      <rPr>
        <sz val="11"/>
        <rFont val="Calibri"/>
        <family val="2"/>
        <scheme val="minor"/>
      </rPr>
      <t>EO could be a useful complimentary technology e.g. through estimation of biomass (leaf area index, etc.)</t>
    </r>
    <r>
      <rPr>
        <sz val="11"/>
        <color theme="0" tint="-0.499984740745262"/>
        <rFont val="Calibri"/>
        <family val="2"/>
        <scheme val="minor"/>
      </rPr>
      <t xml:space="preserve">, </t>
    </r>
  </si>
  <si>
    <t>High to very high resolution land cover products based on EO data</t>
  </si>
  <si>
    <t>0.5 - 10 m</t>
  </si>
  <si>
    <t>Detecting ecosystem damages</t>
  </si>
  <si>
    <t>Very high to medium resolution land cover products based on EO data. Resolution depends on covered area and size of monitoring objective</t>
  </si>
  <si>
    <t>0.5 - 30 m</t>
  </si>
  <si>
    <t>Very high to medium resolution land cover products based on EO data, as well as automated change detection methods for large scale and ongoing monitoring activities. Resolution depends on covered area and size of monitoring objective</t>
  </si>
  <si>
    <t>0.5 - 3 m</t>
  </si>
  <si>
    <t>EO could be a useful complimentary technology providing information on population density, building inventory, exposure mapping, settlement mapping and site location</t>
  </si>
  <si>
    <t>ON 4.3: Environmental monitoring - Natural HazardRisk Analysis</t>
  </si>
  <si>
    <t>Selection of development sites</t>
  </si>
  <si>
    <t>Selecting an appropriate development site for an onshore facility is a complex task.  The site needs to be accessible, safe, connect to local O&amp;G infrastructure (if any) and have limited impact on the environment.</t>
  </si>
  <si>
    <t>Loss of HC, potential environmental damage, safety hazard following tampering of infrastructure</t>
  </si>
  <si>
    <t>Very high to medium resolution EO data.
Resolution depends on covered area and size of analysis objective</t>
  </si>
  <si>
    <t>Early identification of potential hydrocarbon basins</t>
  </si>
  <si>
    <t>Identifying potential hydrocarbon seepage</t>
  </si>
  <si>
    <t>If we are failing to identify geological indicators that suggest the presence of a reservoir then we have missed an opportunity.  If our competitors do this better than us the impact to our business could be huge.</t>
  </si>
  <si>
    <t xml:space="preserve">Understanding the near surface.  This is a key challenge in seismic imaging as it is where most of the seismic signal is lost. </t>
  </si>
  <si>
    <t>Deploying ground staff is costly and carries an associated safety risk to operatives.  The requirement to deploy ground staff will not and should never be completely removed but if we could deploy them with a thorough and accurate understanding of the area, we could make more effective use of their time.
If we could build a model of the terrain without the use of survey teams, we could run simulations of E&amp;P activity to improve our planning capability.
Furthermore, if our survey teams can have a thorough understanding of the site before they have set foot there, we would be able to learn faster and learn more about the surface geology.</t>
  </si>
  <si>
    <t>Understanding outcrop mineralogy</t>
  </si>
  <si>
    <t>Detecting hydrocarbon leaks</t>
  </si>
  <si>
    <r>
      <rPr>
        <sz val="10"/>
        <rFont val="Calibri"/>
        <family val="2"/>
        <scheme val="minor"/>
      </rPr>
      <t xml:space="preserve">During the prelicensing phase it is important that we have an understanding of the ecosystem value of possible development sites.  
At this stage, the information does not have to be extremely detailed because we are looking over large areas at a high level.
</t>
    </r>
    <r>
      <rPr>
        <sz val="10"/>
        <color theme="1"/>
        <rFont val="Calibri"/>
        <family val="2"/>
        <scheme val="minor"/>
      </rPr>
      <t xml:space="preserve">
</t>
    </r>
  </si>
  <si>
    <t>Creating an ecosystem inventory prior to exploration</t>
  </si>
  <si>
    <t>Assessing the social impact of construction work</t>
  </si>
  <si>
    <t>Monitoring the social impact of O&amp;G development e.g. displacement of communities/ tribes, changes in land use or impacts caused by construction activity</t>
  </si>
  <si>
    <t>Forecasting sand dune migration</t>
  </si>
  <si>
    <t>Pipeline route planning needs to accommodate ground subsidence / movement considerations.  Two phases: historical and ongoing.  Ongoing: Ground movement can damage pipelines / threaten integrity of infrastructure.
If  ground movement likely to cause damage can be identified early, then mitigation can potentially both reduce impact of damage and potentially reduce costs of repair.</t>
  </si>
  <si>
    <t>Ground survey</t>
  </si>
  <si>
    <t>Forecasting landslide locations</t>
  </si>
  <si>
    <t>Health and Safety, operational cost reduction, strategic decision maker</t>
  </si>
  <si>
    <t>Varies, typically once per month over a period of years</t>
  </si>
  <si>
    <t>Satellite imagery or aerial photography</t>
  </si>
  <si>
    <t>Varies depending on location and risk, anywhere from 60-5m</t>
  </si>
  <si>
    <t>Varies</t>
  </si>
  <si>
    <t>District area</t>
  </si>
  <si>
    <t>If geohazards such as dune migration are present and these threats are identified, appropriate mitigation can be arranged.  This is typically via re-location of the asset.</t>
  </si>
  <si>
    <t>Predicting the location of geohazards is an important consideration for pipeline routing and facility siting.  An asset can be in situ for 25+ years, during which time the location of geohazards can evolve.  We must be aware of the migration patterns of these geohazards to ensure that in 25 years time our asset is still functional.</t>
  </si>
  <si>
    <t>Desert</t>
  </si>
  <si>
    <t>Operational cost reduction, strategic decision enabler</t>
  </si>
  <si>
    <t>An early indication of where the most suitable locations are sited for development would save operational time for a survey and site investigation crews and also allow more effective decision making earlier in the planning process.
To achieve this, we need to understand more than just the near-surface properties.</t>
  </si>
  <si>
    <t>Obtaining detailed terrain mapping for DEM construction</t>
  </si>
  <si>
    <t>Forecasting river  migration patterns</t>
  </si>
  <si>
    <t>Predicting the location of geohazards is an important consideration for pipeline routing and facility siting and this information is particularly critical in the planning phase.</t>
  </si>
  <si>
    <t>If the migration patterns of geohazards such as rivers are identified, appropriate mitigation can be arranged.  This may be via re-routing or re-enforcement of particular pipeline lengths.</t>
  </si>
  <si>
    <t xml:space="preserve">Monitoring revegetation </t>
  </si>
  <si>
    <t>It is important, for both our reputation and obligation to the environment,  that we do all we can to ensure that the impact our activity has on the environment is minimised.</t>
  </si>
  <si>
    <t>Urban encroachment on O&amp;G assets</t>
  </si>
  <si>
    <t>PEMEX</t>
  </si>
  <si>
    <t>Once per month</t>
  </si>
  <si>
    <t>Health and safety, operational cost reduction</t>
  </si>
  <si>
    <t>Identification of road or track for logistics planning</t>
  </si>
  <si>
    <t>Identifying unregulated overhead power cables</t>
  </si>
  <si>
    <t>We need to create emergency action plans that enable evacuation &amp; access to areas of operation that can be very remote.  It is necessary to know routes to different points.  Route planning can also influence security planning to ascertain where security risks might need to be considered</t>
  </si>
  <si>
    <t>Vegetation encroachment on O&amp;G assets</t>
  </si>
  <si>
    <t>Vegetation encroachment on assets can reduce access and/or damage the integrity of structures</t>
  </si>
  <si>
    <t>It is not uncommon to find numerous unregulated power cables, and other services lines (water, gas, etc.) in many frontier regions.  Whilst damaging a small water pipeline poses little HSE risk, unregulated power cables do pose a threat.  It would be beneficial to us to have a tool that could identify the location of over-head power-line routes and allow us to understand the clearance heights.
This will influence logistics and H&amp;S considerations such as  movement of staff and plant.</t>
  </si>
  <si>
    <t>We need to address issues relating to radio communication infrastructure.  These include aspects such as planning road access to communication infrastructure, planning bulldozer lines, identifying line-of-sight issues, and locating repeater stations.
We do not want to leave a network of scars through forested areas and we want our E&amp;P activity to be as environmentally sensitive as possible.  A way of ascertaining elevation characteristics that could subsequently limit the detrimental aspects of our operations would be very valuable</t>
  </si>
  <si>
    <t>Identification of seasonal environment changes e.g. migration patterns</t>
  </si>
  <si>
    <t>Data quality</t>
  </si>
  <si>
    <t>Environment, HSE</t>
  </si>
  <si>
    <t>Varies, depending on length of survey.  Typically snap shot/ monthly</t>
  </si>
  <si>
    <t>Challenge originator: interviewed / reviewer company</t>
  </si>
  <si>
    <t>Ramani</t>
  </si>
  <si>
    <t>GGFR partnership has guidelines relating to venting and flaring monitoring</t>
  </si>
  <si>
    <t>Resettlement assessment</t>
  </si>
  <si>
    <t>New developments can require relocation of communities and existing infrastructure.  The value of the occupied land for compensation / purchase needs to be made at a particular time and day, and needs to be supported by documentary evidence relating to the status of the area at the given time and date.  Getting sufficiently accurate mapping / geo-data in a timely manner can be challenging.</t>
  </si>
  <si>
    <t>If this data is not available, the development process can be stalled and time to development can be severely delayed.  Costs associated with numerous failed attempts at getting this data (for example in tropical areas where cloud cover can be an issue), can further increase the cost and further delay the projects.</t>
  </si>
  <si>
    <t>Areas with notable cloud cover</t>
  </si>
  <si>
    <t>Particularly relevant for wet season</t>
  </si>
  <si>
    <t>snap-shot requirement</t>
  </si>
  <si>
    <t>Aerial imagery</t>
  </si>
  <si>
    <t>1m</t>
  </si>
  <si>
    <t>Within hours - data needs to correspond to a specified moment in time</t>
  </si>
  <si>
    <t>Delay in developing / exploration activity</t>
  </si>
  <si>
    <t>All, with exception of arid regions</t>
  </si>
  <si>
    <t>Broad climate categories</t>
  </si>
  <si>
    <t>Level 1 list</t>
  </si>
  <si>
    <t>Daily</t>
  </si>
  <si>
    <t>Semi-weekly</t>
  </si>
  <si>
    <t>Weekly</t>
  </si>
  <si>
    <t>Bi-weekly</t>
  </si>
  <si>
    <t>Monthly</t>
  </si>
  <si>
    <t>Semi-monthly</t>
  </si>
  <si>
    <t>Quarterly</t>
  </si>
  <si>
    <t>Semi-annually</t>
  </si>
  <si>
    <t>Annually</t>
  </si>
  <si>
    <t>Specific stage in lifecycle</t>
  </si>
  <si>
    <t>Not important</t>
  </si>
  <si>
    <t>Floodplain mapping</t>
  </si>
  <si>
    <t>This information can be used in conjunction with, for example, our emergency action plan or the locating of assets or infrastructure</t>
  </si>
  <si>
    <t>Health and safety, strategic decision maker</t>
  </si>
  <si>
    <t>Development area</t>
  </si>
  <si>
    <t>Understanding the near-surface for explosive charge placement</t>
  </si>
  <si>
    <t>Geohazard exposure analysis</t>
  </si>
  <si>
    <t>Being aware of this information i.e. what are the size and frequency of the different hazards?  allows us to quantify the potential damage extent.  Subsequently, this allows us to consider  appropriate actions to mitigate these risks and ensure the safety of our operations.</t>
  </si>
  <si>
    <r>
      <rPr>
        <sz val="10"/>
        <rFont val="Calibri"/>
        <family val="2"/>
        <scheme val="minor"/>
      </rPr>
      <t xml:space="preserve">It can be challenging to obtain an adequate exposure analysis (highlighting which hazards endanger the site location), especially in remote areas. </t>
    </r>
    <r>
      <rPr>
        <sz val="10"/>
        <color theme="4"/>
        <rFont val="Calibri"/>
        <family val="2"/>
        <scheme val="minor"/>
      </rPr>
      <t xml:space="preserve">
</t>
    </r>
    <r>
      <rPr>
        <sz val="10"/>
        <rFont val="Calibri"/>
        <family val="2"/>
        <scheme val="minor"/>
      </rPr>
      <t>This situation is worsened where there has previously been little or no monitoring in the area.  The identification of geohazards (landslips, seismic movements, etc.) is one element of this.</t>
    </r>
  </si>
  <si>
    <t>It is critical that our operations have minimal detrimental impact on the environment.  The earlier we can start our EIA planning, the better we can meet this objective.
Accurate and detailed mapping helps us perform a comprehensive desktop element of the EIA which is supported by a ground survey that is well planned and targetted.</t>
  </si>
  <si>
    <t>The ability to commence the EIA as early as possible (i.e. without leaving the office) helps us to ensure that our surveys are well planned, time on-the-ground is spent efficiently, and that our baseline is comprehensive.
This ensures that overall project costs are reduced and in some cases, the critical path is shortened.</t>
  </si>
  <si>
    <t>Environment, operational cost reduction, strategic decision enabler</t>
  </si>
  <si>
    <t>Tracking  volumes of oil stored</t>
  </si>
  <si>
    <t>Standard process equipment</t>
  </si>
  <si>
    <t>It is necessary to maintain signal transfer and integrity through good coupling between the baseplate and surface.  Obstacles such as  small boulders make it impossible to achieve good coupling and consequently, these can demand a change in the sweep location or even prevent the sweep from taking place.  This impacts the quality of the survey output. 
We need to identify where these ground conditions are located and how they interfere with our survey route so that we can plan for these and develop a survey that uses the most efficient lines.</t>
  </si>
  <si>
    <t>BP, Statoil, PetroSA</t>
  </si>
  <si>
    <t>Identifying seasonal terrain changes e.g. for access</t>
  </si>
  <si>
    <t>Planning secondary surveys</t>
  </si>
  <si>
    <t>As a consequence of sedimentation and erosion, the integrity of our assets close to or on the coastline can be threatened.  We need to position or protect our assets appropriately to ensure they remain operational for the entirety of their design life (and probably beyond).  Although our operations may impact these coastal processes, using historical mapping to identify the previous rate and type of change is really important.</t>
  </si>
  <si>
    <t>Health and safety, strategic decision maker, Operational cost reduction, environment</t>
  </si>
  <si>
    <t>Being aware of this information allows us to site assets correctly which, in the long term, reduces our costs and impact on the environment, as well as removing a task for our staff that they would otherwise have had to performed (e.g. remedial works to structure).</t>
  </si>
  <si>
    <t>Change detection of coastline migration</t>
  </si>
  <si>
    <t>Air quality (emissions) monitoring</t>
  </si>
  <si>
    <t>4-5m (PetroSA)</t>
  </si>
  <si>
    <t>Water quality monitoring</t>
  </si>
  <si>
    <t>Environment, operational cost reduction</t>
  </si>
  <si>
    <t>Vertical DEM accuracy is critical - down to a few cm
Horizontal accuracy &lt;1m</t>
  </si>
  <si>
    <t>Shell</t>
  </si>
  <si>
    <t>Monitoring the social implications of our operations allows us to highlight areas of success and improvement.  We hope this will allow us to access greater reserves as we can more clearly articulate the benefits of our operations to future licence holders.  Being aware of the location or patterns of tribes in remote areas also allows us to more sensitively plan our activities.</t>
  </si>
  <si>
    <t>BP, Ramani, Shell</t>
  </si>
  <si>
    <r>
      <rPr>
        <sz val="10"/>
        <rFont val="Calibri"/>
        <family val="2"/>
        <scheme val="minor"/>
      </rPr>
      <t xml:space="preserve">Planning can be inefficient and overly time consuming.  Planning can be inefficient and overly tie-consuming.  Selected routes could be inappropriate for certain vehicle types.  Route choice may also affect convoy speed and thus have a knock on delay of subsequent operations.
</t>
    </r>
    <r>
      <rPr>
        <sz val="10"/>
        <color theme="1"/>
        <rFont val="Calibri"/>
        <family val="2"/>
        <scheme val="minor"/>
      </rPr>
      <t xml:space="preserve">
</t>
    </r>
  </si>
  <si>
    <t>Ramani, Statoil, Shell</t>
  </si>
  <si>
    <t>We would always like to have more information about what our competitors are doing</t>
  </si>
  <si>
    <t>Strategic decision maker</t>
  </si>
  <si>
    <t>Access routes can change between seasons as a consequence of flooding, vegetation, etc.</t>
  </si>
  <si>
    <t>Operational cost reduction, health and safety</t>
  </si>
  <si>
    <t>Ardan-Africa</t>
  </si>
  <si>
    <t>Understanding security situations</t>
  </si>
  <si>
    <t xml:space="preserve">In remote parts of East and Central Africa, for example, communication can be unreliable.  When we have lost communications we would like to know whether this loss in communication is down to an incident at the site, or is harmless technical problem.  
When incidents occur on remote sites it is often difficult for HQ to understand the nature of the situation. </t>
  </si>
  <si>
    <t>There is a risk to personnel and a knock-on cost implication if we can't manage incidents effectively.  As an example, we had an incident in South Sudan where a medic went missing.  We lost comms and it was difficult to understand the situation on the ground.  Had we been able to have access to a real-time image we could have drawn conclusions that would have enabled to manage the situation better.</t>
  </si>
  <si>
    <t>district area</t>
  </si>
  <si>
    <t>Planning around protected sites</t>
  </si>
  <si>
    <t>Base maps available are often limited to Google maps.  In parts of East and Central Africa, the landscape can be very fluid over time - river routes can change, communities move, vegetation might change.  What we are using often isn't sufficiently up-to-date, we need more current information to plan to.  
This is particularly important when identifying areas where there might be burial sites, religious areas, important ecological areas etc...</t>
  </si>
  <si>
    <t>Planning can be inefficient and wasted if required information is not available.  Although all activity requires an on-the-ground scout to be undertaken, the turn-around timetable of this can be greatly enhanced with mapping data of sufficiently high quality</t>
  </si>
  <si>
    <t>Monitoring flash floods</t>
  </si>
  <si>
    <t xml:space="preserve">Engineering or survey crews can be caught out in large river basins when flash floods occur upstream.  They receive no warning and only know about it when the water is actually on them.  </t>
  </si>
  <si>
    <t>If they were given better notice they could ensure that equipment and personnel are clear of the danger area.  This would improve H&amp;S and reduce damage to equipment.</t>
  </si>
  <si>
    <t>Statoil, PetroSA, Shell, Ardan-Africa</t>
  </si>
  <si>
    <t>Ramani, Statoil, Ardan-Africa</t>
  </si>
  <si>
    <t>PetroSA, Statoil, Shell, Eni</t>
  </si>
  <si>
    <t>Challenge Title</t>
  </si>
  <si>
    <t>MC1</t>
  </si>
  <si>
    <t>Ref</t>
  </si>
  <si>
    <t>PL</t>
  </si>
  <si>
    <t>P</t>
  </si>
  <si>
    <t>Dc</t>
  </si>
  <si>
    <t>Identifying transport infrastructure</t>
  </si>
  <si>
    <t>Sub-challenge IDs</t>
  </si>
  <si>
    <t>MC2</t>
  </si>
  <si>
    <t>MC3</t>
  </si>
  <si>
    <t>MC4</t>
  </si>
  <si>
    <t>MC5</t>
  </si>
  <si>
    <t>MC6</t>
  </si>
  <si>
    <t>MC7</t>
  </si>
  <si>
    <t>MC8</t>
  </si>
  <si>
    <t>MC9</t>
  </si>
  <si>
    <t>MC10</t>
  </si>
  <si>
    <t>Algeria
PL</t>
  </si>
  <si>
    <t>Mexico
PL</t>
  </si>
  <si>
    <t>Algeria
E</t>
  </si>
  <si>
    <t>Algeria
D</t>
  </si>
  <si>
    <t>Algeria
P</t>
  </si>
  <si>
    <t>Algeria
Dc</t>
  </si>
  <si>
    <t>Value vs. existing</t>
  </si>
  <si>
    <t>RSA</t>
  </si>
  <si>
    <t>1000 million bbls Proved</t>
  </si>
  <si>
    <t>Opportunity size</t>
  </si>
  <si>
    <t>Reservoir optimisation</t>
  </si>
  <si>
    <t>Asset protection</t>
  </si>
  <si>
    <t>Geohazard identification</t>
  </si>
  <si>
    <t>Comminication planning</t>
  </si>
  <si>
    <t>Site evaluation</t>
  </si>
  <si>
    <t>Competitor intelligence</t>
  </si>
  <si>
    <t>Terrain evaluation</t>
  </si>
  <si>
    <t>Spill detection</t>
  </si>
  <si>
    <t>Mexico
E</t>
  </si>
  <si>
    <t>Mexico
D</t>
  </si>
  <si>
    <t>Mexico
P</t>
  </si>
  <si>
    <t>Mexico
Dc</t>
  </si>
  <si>
    <t>Primary Theme ID</t>
  </si>
  <si>
    <t>Y</t>
  </si>
  <si>
    <t>BP, PEMEX, Sasol</t>
  </si>
  <si>
    <t>Sasol</t>
  </si>
  <si>
    <t>PEMEX, Statoil, Sasol</t>
  </si>
  <si>
    <t>DFID</t>
  </si>
  <si>
    <t>Identifying sources of building resources</t>
  </si>
  <si>
    <t>The ultimate locations for infrastructure could be improved, and development costs could be vastly reduced if these sites can be better identified.</t>
  </si>
  <si>
    <t>Aerial photography, but this only covers a small area.  This is followed up by on the ground surveying</t>
  </si>
  <si>
    <t>Detailed satellite mapping which identifies potential quarry sites</t>
  </si>
  <si>
    <t>Development costs</t>
  </si>
  <si>
    <t>Estimating ground bearing capacity</t>
  </si>
  <si>
    <t>In countries such as South Sudan, cost of developing infrastructure can be highly influenced by the need to excavate through soft ground.  Black cotton soils (vertisols) are especially prevalent and the cost of developing through areas where they dominate can be very challenging.</t>
  </si>
  <si>
    <t>Increased development costs, subsidence of infrastructure</t>
  </si>
  <si>
    <t>Extensive excavation, route planning to avoid these areas</t>
  </si>
  <si>
    <t>Creating basemaps in politically challenging regions</t>
  </si>
  <si>
    <t>If you can't get government "on-side", then obtaining basemaps of an area can be very complicated, especially when aerial surveys are refused etc…</t>
  </si>
  <si>
    <t>Imagery which can navigate around local bureaucracy would be useful</t>
  </si>
  <si>
    <t>PEMEX, Statoil, Exxon</t>
  </si>
  <si>
    <t>PetroSA, Exxon</t>
  </si>
  <si>
    <t>We currently look for disturbed ground</t>
  </si>
  <si>
    <t>Statoil, Exxon</t>
  </si>
  <si>
    <t>BP, PEMEX, Sasol, Exxon</t>
  </si>
  <si>
    <t>BP, PEMEX, Statoil, Exxon</t>
  </si>
  <si>
    <t>Mapping of environmental degradation (change)</t>
  </si>
  <si>
    <t>PEMEX, Statoil, Shell, Eni, Sasol, Exxon</t>
  </si>
  <si>
    <t>Monitoring hydrocarbon leaks</t>
  </si>
  <si>
    <t>PEMEX, BP, Statoil, PetroSA, Sasol, Exxon</t>
  </si>
  <si>
    <t>Statoil, PetroSA, Eni, Exxon</t>
  </si>
  <si>
    <t>PEMEX, Ramani, Shell, Eni, Exxon</t>
  </si>
  <si>
    <t>BP, Statoil, Exxon</t>
  </si>
  <si>
    <t>Validating co-ordinates of old wells</t>
  </si>
  <si>
    <t>Remote supervision of operations</t>
  </si>
  <si>
    <t>We often sub-contract large workpack elements in remote locations, or locations that are geographically far away from our main offices.</t>
  </si>
  <si>
    <t>HSE, operational cost reduction and efficiency</t>
  </si>
  <si>
    <t>Petronas</t>
  </si>
  <si>
    <t>Statoil, BP, Shell, Ardan-Africa, Eni, Exxon, Tullow, Petronas</t>
  </si>
  <si>
    <t>PEMEX, Statoil, Exxon, Tullow, Petronas</t>
  </si>
  <si>
    <t>PEMEX, Statoil, PetroSA, Exxon, Tullow, Petronas</t>
  </si>
  <si>
    <t>PetroSA, Exxon, Tullow, Petronas</t>
  </si>
  <si>
    <t>PEMEX, Statoil, PetroSA, Petronas</t>
  </si>
  <si>
    <t>PEMEX, Tullow</t>
  </si>
  <si>
    <t>Statoil, Eni, Tullow, Petronas</t>
  </si>
  <si>
    <t>PEMEX (North Mexico), Shell, Sasol, Exxon, Petronas</t>
  </si>
  <si>
    <t>PEMEX, Statoil, PetroSA, Tullow</t>
  </si>
  <si>
    <t>PEMEX, Petronas</t>
  </si>
  <si>
    <t>Ardan-Africa, Exxon, Tullow, Petronas</t>
  </si>
  <si>
    <t>PetroSA, Tullow, Petronas</t>
  </si>
  <si>
    <t>PetroSA, Ardan-Africa, Tullow</t>
  </si>
  <si>
    <t>PetroSA, Sasol, Exxon, Tullow, Petronas</t>
  </si>
  <si>
    <t>Exxon, Tullow</t>
  </si>
  <si>
    <t>Statoil, PetroSA, Petronas</t>
  </si>
  <si>
    <t>BP, Statoil, Petronas</t>
  </si>
  <si>
    <t>BP, Statoil, PetroSA, Petronas</t>
  </si>
  <si>
    <t>Ramani, Statoil, PetroSA, Shell, Exxon, Tullow, Petronas</t>
  </si>
  <si>
    <t>PEMEX, Statoil, Shell, Sasol, Tullow, Petronas</t>
  </si>
  <si>
    <t>PEMEX, Statoil, PetroSA, Shell, Eni, Sasol, Exxon, Tullow</t>
  </si>
  <si>
    <t>PEMEX, Statoil, Tullow, Petronas</t>
  </si>
  <si>
    <t>Statoil, PetroSA, Shell, Eni, Sasol, Exxon, Tullow, Petronas, Chevron</t>
  </si>
  <si>
    <t>Statoil, Ardan-Africa, Eni, Chevron</t>
  </si>
  <si>
    <t>PEMEX, Statoil, PetroSA, Shell, Ardan-Afrca, Sasol, Chevron</t>
  </si>
  <si>
    <t>PEMEX, PetroSA, Shell, Exxon, Chevron</t>
  </si>
  <si>
    <t>PEMEX, Statoil, Eni, Sasol, Exxon, Tullow, Petronas, Chevron</t>
  </si>
  <si>
    <t>PEMEX, PetroSA, Shell, Eni, Exxon, Chevron</t>
  </si>
  <si>
    <t>PEMEX, Statoil, Shell, Chevron</t>
  </si>
  <si>
    <t>BP, Statoil, PetroSA, Eni, Tullow, Petronas, Chevron</t>
  </si>
  <si>
    <t>Shell, Eni, Sasol, Chevron</t>
  </si>
  <si>
    <t>PEMEX, Ramani, PetroSA, Shell, Eni, Exxon, Tullow, Petronas, Chevron</t>
  </si>
  <si>
    <t>Exxon, Chevron</t>
  </si>
  <si>
    <t>Ramani, Statoil, BP, Shell, Exxon, Tullow, Petronas, Chevron</t>
  </si>
  <si>
    <t>In areas that are unfamiliar with us it is important that we recognise land parcels that our activity must avoid.  This can range from burial sites to temples and religious grounds.</t>
  </si>
  <si>
    <t>These areas must be accounted for in logistics planning, seismic surveying, site selection and development</t>
  </si>
  <si>
    <t>Exxon, Petronas</t>
  </si>
  <si>
    <t>HSE</t>
  </si>
  <si>
    <t>Avoiding aerial mapping restrictions</t>
  </si>
  <si>
    <t>Seismic planning</t>
  </si>
  <si>
    <t>Identification of seasonal obstructions to logistics activity</t>
  </si>
  <si>
    <t>Reduced capital expenditure</t>
  </si>
  <si>
    <t>Geological and terrain base maps for development of environmental baseline</t>
  </si>
  <si>
    <t>Geo-information requirements</t>
  </si>
  <si>
    <t>Geo information requirements</t>
  </si>
  <si>
    <t>1. Obtain detailed topographic information,</t>
  </si>
  <si>
    <t>2. Obtain detailed terrain characterisation,</t>
  </si>
  <si>
    <t xml:space="preserve">4. Obtain detailed land-use information, </t>
  </si>
  <si>
    <t xml:space="preserve">5. Identify location and condition of transport infrastructure, </t>
  </si>
  <si>
    <t xml:space="preserve">6. Identify inland water bodies and determine water quality, </t>
  </si>
  <si>
    <t xml:space="preserve">7. Determine air quality, </t>
  </si>
  <si>
    <t xml:space="preserve">8. Identify the presence of UXO, </t>
  </si>
  <si>
    <t xml:space="preserve">9. Obtain detailed imagery of assets, </t>
  </si>
  <si>
    <t xml:space="preserve">11. Determine lithology, mineralogy and structural properties of the near surface, </t>
  </si>
  <si>
    <t xml:space="preserve">13. Monitor ground movement, </t>
  </si>
  <si>
    <t xml:space="preserve">14. Obtain detailed imagery of the surface, </t>
  </si>
  <si>
    <t>Regulatory verification relation to injection of fracking fluids</t>
  </si>
  <si>
    <t>Predicting the location of geohazards is an important consideration for pipeline routing and facility siting and this information is particularly critical in the planning phase when we have had little chance to install on-the-ground measurement devices that can give us high frequency and detailed data.</t>
  </si>
  <si>
    <t>Getting a snap shot of our stored hydrocarbon volumes, if this storage is geographically widespread and there is no  internal level monitoring (through faults or the fact that it was never installed), is incredibly difficult. 
We have ways of doing this using standard process equipment such as flowmeters or level control systems, but any additional verification measure, if cost effective, is always a good thing.</t>
  </si>
  <si>
    <t>Identifying conflicting sources of seismic signals</t>
  </si>
  <si>
    <t>Understanding the near-surface for anticipating seismic signal absorption properties</t>
  </si>
  <si>
    <t>Generic onshore (Unspecified)</t>
  </si>
  <si>
    <t>Algeria (OTM)</t>
  </si>
  <si>
    <t>Australia (Hatfield)</t>
  </si>
  <si>
    <t>Canada (Hatfield)</t>
  </si>
  <si>
    <t>DRC (OTM)</t>
  </si>
  <si>
    <t>Indonesia, Malaysia, Brunei (Hatfield)</t>
  </si>
  <si>
    <t>Kenya (Hatfield)</t>
  </si>
  <si>
    <t>Mexico (OTM)</t>
  </si>
  <si>
    <t>Papua New Guinea (Hatfield)</t>
  </si>
  <si>
    <t>Peru (Hatfield)</t>
  </si>
  <si>
    <t>Poland (Hatfield)</t>
  </si>
  <si>
    <t>South Africa (OTM)</t>
  </si>
  <si>
    <t>South Sudan (OTM)</t>
  </si>
  <si>
    <t>Tanzania (OTM)</t>
  </si>
  <si>
    <t>Turkey (OTM)</t>
  </si>
  <si>
    <t>Uganda (OTM)</t>
  </si>
  <si>
    <t>Specific countries</t>
  </si>
  <si>
    <t>On the ground surveys, together with historical well data.  However this can often be inaccurate.  Ground surveys are often difficult to conduct through slum areas, and where infrastructure has become fully engulfed.</t>
  </si>
  <si>
    <t>0.5-2m</t>
  </si>
  <si>
    <t>Layered EO imagery with details of prevailing ground conditions</t>
  </si>
  <si>
    <t>The right products could offer a highly valuable solution</t>
  </si>
  <si>
    <t>10. Fauna and presence and patterns</t>
  </si>
  <si>
    <t>10. Fauna and presence and patterns,</t>
  </si>
  <si>
    <t>Identifying basins or depressions in the earth, which typically contain the geological structures necessary for hydrocarbon accumulations.  You need to look at the surface over a range of scales to identify trends that, when combined with other information, suggest the presence of hydrocarbon basin.</t>
  </si>
  <si>
    <t>The chance of success in exploration is greatly enhanced, especially if 'wild cats' are to be drilled.  Reduced costs in exploration would also be seen.</t>
  </si>
  <si>
    <t>Downhole pressure and temperature gauges can give indications of conditions that are likely to cause subsidence.  These will also indicate when draw-down from certain zones is at its limit.  Subsidence monitoring can complement these downhole technologies</t>
  </si>
  <si>
    <t xml:space="preserve">surface and downhole monitors can track if hydrocarbons are communicating between layers.  Downhole gravity sensors are a technology which is likely to address this need to some degree in the future.  However, these technologies have their limits.  </t>
  </si>
  <si>
    <t>Downhole tools can track fluid movement to a degree.  Tracers in injected fluids can also be used, but these also have their limitations.</t>
  </si>
  <si>
    <t xml:space="preserve">Anomalies in seismic surveys will be examined.  This examination will include consideration for conflicting sources of seismic signals - however this will only be done once the anomaly has been seen.  </t>
  </si>
  <si>
    <t>EO could be useful in informing the planning process early on.</t>
  </si>
  <si>
    <t>Base maps (which are often inaccurate), together with on-the-ground surveys.</t>
  </si>
  <si>
    <t>Existing mapping, although this rarely has sufficient detail</t>
  </si>
  <si>
    <t>Higher resolution terrain maps</t>
  </si>
  <si>
    <t>On the ground observation, influenced from geological surveys.</t>
  </si>
  <si>
    <t>Currently use inadequate mapping, and thus have to deploy on-the-ground surveys sooner than we would like.</t>
  </si>
  <si>
    <t>We use data from the assets themselves, but this needs to be corroborated against other monitoring benchmarks.  On a wider scale, we use data from GGFR satellite derived imagery.</t>
  </si>
  <si>
    <t>Leaks are identified from anomalies in production or transport volumes.  Locating them can be very challenging, if there is no visible signature.</t>
  </si>
  <si>
    <t>Looking at changes against base-line maps.  However, base-line maps are often insufficient in detail or date.</t>
  </si>
  <si>
    <t>Use of existing base maps (which are often inaccurate), together with on-the-ground surveys.</t>
  </si>
  <si>
    <t>On-the-ground surveys</t>
  </si>
  <si>
    <t>Existing mapping, although this often lacks sufficient detail</t>
  </si>
  <si>
    <t>Base maps (which are often inaccurate).  This can be complemented by aerial surveys, but the area covered is often too small.</t>
  </si>
  <si>
    <t xml:space="preserve">Use of existing base maps (which are often inaccurate), </t>
  </si>
  <si>
    <t>Existing mapping and recorded data, but this rarely is sufficient - it usually needs to be generated fresh by on the ground surveys.</t>
  </si>
  <si>
    <t>Out of date or insufficiently detailed basemaps are used.</t>
  </si>
  <si>
    <t>Local knowledge is used where possible, together with met forecasts.</t>
  </si>
  <si>
    <t>To be completed by ML</t>
  </si>
  <si>
    <t>Seasonal mapping if it exists.  Otherwise we undertake ground-surveys looking at both the local environment, and speaking to local communities.</t>
  </si>
  <si>
    <t xml:space="preserve">existing mapping and recorded data, but this rarely is sufficient </t>
  </si>
  <si>
    <t>Reduction in planning costs and potentially better located facilities, thereby (potentially) reducing opex, improving HSE etc.</t>
  </si>
  <si>
    <t>Updated mapping, if it is produced.  We also rely on asset owners to keep records of changes around the assets themselves.  However, for smaller assets this detail is often lost.</t>
  </si>
  <si>
    <t>Terrain mapping, if it exists</t>
  </si>
  <si>
    <t>On the ground surveys</t>
  </si>
  <si>
    <t>Alternative mapping techniques</t>
  </si>
  <si>
    <t>Existing readings (flowmeters, level control systems etc… used)</t>
  </si>
  <si>
    <t>Informal discussions and local observation.</t>
  </si>
  <si>
    <t>Use of back-up communications systems, but these require an individual to be available to give situation reports.</t>
  </si>
  <si>
    <t>Existing mapping of environmental areas, although this can often be out of date or inaccurate</t>
  </si>
  <si>
    <t>Aerial surveys, but these are often difficult to deploy if political will is not there.</t>
  </si>
  <si>
    <t>Delays as on-the-ground surveys are required to assess ecological environments prior to any development activity taking place.</t>
  </si>
  <si>
    <t>Risk of being seen as negligent.  Also cost implications if existing infrastructure is not used.  Biggest implication is that wells cannot be brought back on line, and profit subsequently not realised.</t>
  </si>
  <si>
    <t>Company records, together with mapping, but both may be inaccurate / not fully inclusive.</t>
  </si>
  <si>
    <t>We sometimes pay third-parties to validate sub-contractor work.  Otherwise we need to be on site ourselves.</t>
  </si>
  <si>
    <t>A map based product onto which noise from non-seismic sources can be marked would be very useful</t>
  </si>
  <si>
    <t>on a project by project basis / for each survey</t>
  </si>
  <si>
    <t xml:space="preserve">Methodology to be adopted needs to be sympathetic to the surrounding environment to avoid breaching  environmental legislation / targets.  By not meeting these, the operation may reflect poorly on the company and result in licenses not being granted, or being revoked. 
</t>
  </si>
  <si>
    <t>Base maps (which are often inaccurate), together with on-the-ground surveys.
If permission is not granted or delayed can be go round the area or shoot another part first.</t>
  </si>
  <si>
    <t>Enabling survey to understand structural properties of the sub-surface for infrastructure planning</t>
  </si>
  <si>
    <t>This has relevance in relatively un-vegetated areas.</t>
  </si>
  <si>
    <t xml:space="preserve">Topographical mapping would be important if temporal images are not available.   For seasonal variations you would need to see a collection of images acquired during each season. So for example Lake Chad that can be significantly bigger in the wet season and in the dry season might completely dry over. 
</t>
  </si>
  <si>
    <t>Any season - distinctly seasonal focussed challenge</t>
  </si>
  <si>
    <t>Generally this will be reference data - timeliness not important</t>
  </si>
  <si>
    <t>Being aware of these changes allows us to plan our surveys more effectively whilst ensuring the safety of our staff. This also has relevance to identification of areas of soft ground (see challenge OTM:045)</t>
  </si>
  <si>
    <t xml:space="preserve">This information can be used in conjunction with, for example, our emergency action plan or the locating of assets or infrastructure
</t>
  </si>
  <si>
    <t>As well as information relating to terrain characterisation, analysing topographical data can also be useful since soft ground normally occurs in surface depressions.</t>
  </si>
  <si>
    <t>No applicable EO solution is considered available at present</t>
  </si>
  <si>
    <t>EO has applicability where the structure is exposed.  Forest/woodland / agricultural and most wetlands would mask the structure.</t>
  </si>
  <si>
    <t>ONSHORE: NOT SPECIFIC. The following would mask the structure and would thus not be relevant: Forest/ woodland, agricultural, wetland, (most types)</t>
  </si>
  <si>
    <t>NOT CLIMATE SPECIFIC, but not suitable in highly vegetated areas</t>
  </si>
  <si>
    <t>Currently field visits and shot holes are drilled as part of scouting, but terrain can vary in a small distance meaning that 100m away you can only drill to 5m compared to 10m on the last hole.
Speaking with local land owners, talking with Oil and Gas companies to see if shallower holes are acceptable, skipping the shot, moving the shot are all steps that could be taken. Ultimately these are expensive things if the decision is done on the fly.</t>
  </si>
  <si>
    <t>A sub-surface map</t>
  </si>
  <si>
    <t>EO is not considered beneficial at present.</t>
  </si>
  <si>
    <t>Currently near surface models are created; it can be with an uphole survey for example, or pre-existing seismic data. Some specialist companies have Rayleigh wave inversion techniques that provide a proven valuable method of studying the near surface. Combined with remote sensing such companies have recorded good correlations.</t>
  </si>
  <si>
    <t>Field geological studies undertaken</t>
  </si>
  <si>
    <t>Natural fault lines - Fault line reactivation can alter the draw down efficiency of reservoirs. This reactivation could be a help, or a hindrance.  As a hindrance, for example, the hydrocarbons can escape along a newly exposed fault plane, the fault plane can result in the reservoir losing pressure or communication can be lost between reservoir compartments.  Geologists need data to assess the extent of fault reactivation to better manage reservoirs, in hand with other data (such as seismic maps)</t>
  </si>
  <si>
    <t>Micro-seismics can indicate where fault lines lie, but do not give detailed information on fault movement</t>
  </si>
  <si>
    <t>Ground movement satellite imagery could indicate fault reactivation over known and unknown fault-lines.</t>
  </si>
  <si>
    <t>It is often challenging to track injected fluids such as those used for EOR/ IOR.  Data that can give information to identify where fluid migration has gone to can be very valuable.</t>
  </si>
  <si>
    <t>Ground movement satellite imagery could indicate sub-surface pressure build up due to injected fluid migration from observed surface movement</t>
  </si>
  <si>
    <t xml:space="preserve">Drawing down a reservoir with managed (or even zero) subsidence (i.e. avoiding reservoir collapse), can potentially increase the ultimate recoverables.  By monitoring the reservoir to be sure of zero subsidence, it can increase overall production.  </t>
  </si>
  <si>
    <t>Safety and environmental impact of fracking can be monitored via looking at surface uplift and subsequent relaxation.  It would be expected to see a some elastic and some permanent deformation, once the subsurface has been fracked.  There is a need for technology to provide verification of no movement or quantify the amount of movement and indicate whether this movement was caused by the fracking itself.</t>
  </si>
  <si>
    <t xml:space="preserve">Natural movement of faults can alter the validity of geomechanical models and reservoir management plans.  These need to be well understood to ensure that reservoir management is appropriate to the changing reservoir.  </t>
  </si>
  <si>
    <t>Ground movement satellite imagery could indicate surface movement and infer fluid migration of fracking fluids</t>
  </si>
  <si>
    <t>Monitoring natural fault movement</t>
  </si>
  <si>
    <t>GPS</t>
  </si>
  <si>
    <t>Well production rates</t>
  </si>
  <si>
    <t>Determine historical ground movement for infrastructure planning</t>
  </si>
  <si>
    <t>Use of historic ground movement data can influence infrastructure planning, through identification of ground movement trends, etc.  It is important to know to what extent and in which direction the is ground moving, before any building/extraction occurs.</t>
  </si>
  <si>
    <t>Optical imagery is used</t>
  </si>
  <si>
    <t>Historical SAR data acquired over areas where infrastructure is planned can be analysed to produce historical ground movement maps. Areas of subsidence / uplift can be identified and avoid when in the planning phase.</t>
  </si>
  <si>
    <t>Determine historical ground movement for pipeline routing</t>
  </si>
  <si>
    <t>Historic ground movement data could indicate potential future trends.  This could be imagery based.</t>
  </si>
  <si>
    <t>Currently, pipelines are monitored by maintenance crews.  However, this is a slow process, and the amount of pipeline that can be covered in a set period of time can be limited.  A remote way of monitoring would be very useful and much more efficient.</t>
  </si>
  <si>
    <t>Gas leakage data, after failure</t>
  </si>
  <si>
    <t>Surface infrastructure movement relative to sub-surface</t>
  </si>
  <si>
    <t>Physical markers at the site are used to track subsidence.  However, these only track movement in specific areas, and if the wider site has moved then this will not be picked up.  Furthermore, the site needs to be visited to see this activity - it can't be done remotely</t>
  </si>
  <si>
    <t>GPS?</t>
  </si>
  <si>
    <t>Better mapping to enable remote identification to be undertaken, and to facilitate environmental impact assessments.  
Very high to medium resolution EO data to monitor environmentally sensitive areas.</t>
  </si>
  <si>
    <t>Very high to medium resolution EO data to monitor land cover and water bodies and their changes.
Resolution depends on covered area and size of analysis objective.</t>
  </si>
  <si>
    <t xml:space="preserve">Very high to medium resolution EO data for infrastructure monitoring.
</t>
  </si>
  <si>
    <t xml:space="preserve">Very high to medium resolution EO data to derive land cover and current and use information.
</t>
  </si>
  <si>
    <t>EO could be a useful complimentary technology.</t>
  </si>
  <si>
    <t>Very high to medium resolution EO data to derive land use information.
Resolution depends on covered area and size of analysis objective</t>
  </si>
  <si>
    <r>
      <t xml:space="preserve">EO-based products can provide consistent, timely information on social impacts of O&amp;G development. </t>
    </r>
    <r>
      <rPr>
        <sz val="10"/>
        <color theme="1" tint="0.499984740745262"/>
        <rFont val="Calibri"/>
        <family val="2"/>
        <scheme val="minor"/>
      </rPr>
      <t xml:space="preserve"> </t>
    </r>
    <r>
      <rPr>
        <sz val="10"/>
        <rFont val="Calibri"/>
        <family val="2"/>
        <scheme val="minor"/>
      </rPr>
      <t>High to very high resolution land cover products based on EO data would be useful for analysis of areas in the close proximity to particular assets. For large areas medium resolution data can be more useful</t>
    </r>
  </si>
  <si>
    <t>Very high to high resolution EO data to derive land use information.  
Resolution depends on covered area and size of analysis objective.</t>
  </si>
  <si>
    <t>Very high to medium resolution EO data  to derive land cover and land use information in remote and unexplored areas.   
Resolution depending on covered area and size of analysis objective.</t>
  </si>
  <si>
    <t>Very high to medium resolution EO data  to derive land cover and land use information.    
Resolution depending on covered area and size of analysis objective.</t>
  </si>
  <si>
    <t xml:space="preserve">Very high to medium resolution EO data to map changes of the environment and ecosystem.
</t>
  </si>
  <si>
    <t>Fires and their extent can be detected in near-real time with satellite instruments that sense heat. Changes can be monitored over short periods of time and fire maps can be generated within few hours to provide an overview of affected areas and aid more effective fire fighting.
Once the fire is out, burn scars in the land can also be clearly identified by satellites.</t>
  </si>
  <si>
    <t>Satellite-derived information, capable of resolutions of a few centimetres or better, offers detailed monitoring of changes in the surface of the ground. Satellites can, therefore, assist in minimising and mitigating damage caused by landslides.</t>
  </si>
  <si>
    <t xml:space="preserve">Very high to medium resolution EO data to monitor changes of rivers and lakes as well as coast lines. 
</t>
  </si>
  <si>
    <t xml:space="preserve">Very high to medium resolution EO data to monitor changes of the environment. 
</t>
  </si>
  <si>
    <t xml:space="preserve">Very high to medium resolution EO data to monitor land use changes.  
</t>
  </si>
  <si>
    <t xml:space="preserve">Very high to medium resolution EO data.
</t>
  </si>
  <si>
    <t xml:space="preserve">High-resolution imagery from optical satellites in combination with satellite radar imagery is used to monitor floodplain areas and identify assets or infrastructure. This can  e.g. support civil defence activities. </t>
  </si>
  <si>
    <t>Due to the specific spectral fingerprint of water, its properties can be clearly identified with EO data. Parameters that can be provided from satellites and indicate the water quality status are sea surface temperature, transparency or turbidity, and ocean colour measurements, which enable eutrophication assessments and the detection of harmful algal blooms.</t>
  </si>
  <si>
    <t xml:space="preserve">Very high to medium resolution EO data to monitor changes in land cover and land use. 
</t>
  </si>
  <si>
    <t xml:space="preserve">Very high to medium resolution EO data can provide timely images of the changing flood waters.
</t>
  </si>
  <si>
    <t xml:space="preserve">EO could be a useful complimentary technology. </t>
  </si>
  <si>
    <t xml:space="preserve">EO data can provide frequent, repeated information on the construction progress and detects delays in the construction phase. </t>
  </si>
  <si>
    <t>Radar is sensitive to properties like slight differences in soil density and water content. Changes in soil moisture and in vegetation growth can also be detected by radar. These factors are influenced by underground structures and can be used to infer historical features.</t>
  </si>
  <si>
    <t>Hydrocarbons seeping from micro fractures typically result in surface anomalies manifested as changes in soil brightness and vegetation health. Certain portions of electro magnetic spectrum in the visible and infrared regions can be used to effectively identify these surface anomalies and locate the hydrocarbon seepages via hydrocarbon mapping</t>
  </si>
  <si>
    <t xml:space="preserve">Very high to high resolution EO data with high repeat cycles can be used to map changes in land use, such as pipelines. Tapping of pipeline has to be visibly detectable 
</t>
  </si>
  <si>
    <t>Very high to high resolution EO data to derive land use information, with focus on transportation infrastructure.  
Resolution depends on covered area and size of analysis objective.</t>
  </si>
  <si>
    <t>[Note link with challenge OTM:051]  Identification of geological features and fault lines can enable geologists to build hypotheses regarding the cause of geological movement and give inferences as to future events.  This can help protect against reservoir changes, or enable operators to use them to their advantage.</t>
  </si>
  <si>
    <t>If we are failing to identify geological indicators that enable potential future events to be identified, then we can be exposing ourselves to situations where we could not maximise our investment in the infrastructure.  Furthermore, if we can build hypotheses about the likely future geological movement, then we can design our draw-down such that it can meet both the current conditions, and those further down the line.</t>
  </si>
  <si>
    <t>Health and Safety and environmental impacts</t>
  </si>
  <si>
    <t>Operational cost reduction (through managing water cut in produced oil) and environmental - to track ground water for surface uses</t>
  </si>
  <si>
    <t>Environmental and H&amp;S</t>
  </si>
  <si>
    <t>monthly</t>
  </si>
  <si>
    <t>Social impact</t>
  </si>
  <si>
    <t>Faster time to production</t>
  </si>
  <si>
    <t>operational cost reduction</t>
  </si>
  <si>
    <t>reduction in planning costs</t>
  </si>
  <si>
    <t>NOT CLIMATE SPECIFIC - although particular relevance to temperate or tropical areas</t>
  </si>
  <si>
    <t>Forested areas</t>
  </si>
  <si>
    <t>Any</t>
  </si>
  <si>
    <t>Downhole tools</t>
  </si>
  <si>
    <t>District area to reservoir footprint</t>
  </si>
  <si>
    <t>reservoir footprint</t>
  </si>
  <si>
    <t>regional interest</t>
  </si>
  <si>
    <t>regional area</t>
  </si>
  <si>
    <t>within a month</t>
  </si>
  <si>
    <t>within a day</t>
  </si>
  <si>
    <t>within six months</t>
  </si>
  <si>
    <t>within a week</t>
  </si>
  <si>
    <t>asset footprint</t>
  </si>
  <si>
    <t>asset/reservoir footprint</t>
  </si>
  <si>
    <t>Regional interest</t>
  </si>
  <si>
    <t>asset areas / reservoir footprints</t>
  </si>
  <si>
    <t>Identifying variations in trafficability for seismic vehicles</t>
  </si>
  <si>
    <t>Identification of archaeological  or burial sites</t>
  </si>
  <si>
    <t>Anticipating areas of high seismic impedance</t>
  </si>
  <si>
    <t>Ground movement satellite imagery could identify subsidence and deduce reservoir compaction</t>
  </si>
  <si>
    <t>Data quality from seismic surveys can be affected by the presence of conflicting sources of seismic signals. Noise from the surface which interferes with the seismic survey could include flares, road noise, oilfield infrastructure etc...
Baseline maps which identify assets and infrastructure likely to cause these, and thus enable a solution which can identify such sources would be valuable.  [WesternGeco experience in Australia had an instance where a flare was very clearly influencing seismic data]</t>
  </si>
  <si>
    <t>scouting, survey team</t>
  </si>
  <si>
    <t>Planning the layout of a seismic survey/ seismic lines needs to take into consideration the surrounding environment.  Flagging of environmentally significant areas allows for the selection of appropriate seismic lines and methodology e.g. thumpers vs. explosives
What is the impact of the seismic line, what damage could be done to the existing environment, what steps can be made to mitigate this, how is it likely to recover. Sometimes we enter governmental protected areas (ie national parks) and permits will be needed. To what extent the survey will encroach is important to understand.</t>
  </si>
  <si>
    <t>ONSHORE: NOT SPECIFIC:  More prevalent in areas with vegetation and strong governance</t>
  </si>
  <si>
    <t xml:space="preserve">3. Obtain detailed vegetation information, </t>
  </si>
  <si>
    <t>The use of satellite images, in particular of those freely available on the World Wide Web, is a convenient resource.  For more detailed study, the migration of dunes is measured by combining surface mapping with aerial and satellite imagery, GPS, and ground-based liar (light detection and ranging) measurements. Rates of dune movement and the incidence of accompanying dust storms are compared to meteorological conditions measured at established monitoring sites.</t>
  </si>
  <si>
    <t>Monitoring of sand dune migration can be accomplished through a number of methods, combining surface mapping (DEMs) with aerial and satellite imagery, GPS and LIDAR measurements, together with  multi-temporal satellite data analysis.</t>
  </si>
  <si>
    <t xml:space="preserve">Obtaining an adequate baseline environmental dataset in remote or frontier areas, that have previously been subjected to little or no monitoring, is a time consuming  process that can influence the critical path of a project.  
It is essential that O&amp;G operations are proven to be sustainable and that impact on the natural environment is limited.  Unbiased and consistent data is required to prove this.  For the results of continuous monitoring to be analysed correctly, they must be judged against an accurate baseline.  The longer the time-frame that this baseline information has been collated over, the more natural fluctuations it will encompass, and it will therefore be more representative of the actual environment.
</t>
  </si>
  <si>
    <t>Obtaining baseline information over a large area is  time consuming and expensive.  We must ground survey parts of the area, but this can lead to bias or unrepresentative results because there is a tendency to target the most important or 'environmentally rich' areas.</t>
  </si>
  <si>
    <t>Out of date or poorly detailed basemaps are used.</t>
  </si>
  <si>
    <t>In many climates and geographies there can be significant seasonal differences in the landscape.  This may consist of the presence (or not) of large water bodies, vegetation and associated habitat, changes in terrain character, etc.).</t>
  </si>
  <si>
    <t>Not being aware of how the landscape changes with each season can have a significant impact on our operations,  For example, we can find ourselves isolated or unable to access large areas for surveying or seismic acquisition because of the presence of water bodies that we had not accounted for.  This has clear cost and time implications.</t>
  </si>
  <si>
    <t xml:space="preserve">12. Identify the presence of sub-surface or covered infrastructure, </t>
  </si>
  <si>
    <t>Many frontier regions are home to internationally protected wildlife for some, or all of the year.  It is important that we are aware of this so that the impact of our E&amp;P activity on the environment can be minimised.  Therefore we must be able to identify any seasonal environmental changes such as the migration patterns of protected species.</t>
  </si>
  <si>
    <t>Failing to prepare for and manage the influx of protect species to our operational area would be ignoring our responsibility to the environment.  Further to this, with regard to the impact on operations, could lead to a forced shut down and increased safety risk to our operatives.</t>
  </si>
  <si>
    <t>Ground patrols can be deployed as a deterrent but these are costly and not full-proof.</t>
  </si>
  <si>
    <t>Selecting an appropriate development site for an onshore facility is a complex task. One key consideration is the ability and cost of tying a facility into existing O&amp;G infrastructure.  Technology to include this in the early planning stage would be very useful.</t>
  </si>
  <si>
    <t>Reconnaissance survey for EIA</t>
  </si>
  <si>
    <t>If any, tilt meters, underground measurements of water table height</t>
  </si>
  <si>
    <t>We aim to minimise the amount of emissions, and gas flared or vented to the environment at all stages of O&amp;G development. It would be beneficial to have a tool that allowed us to monitor this remotely so that we could monitor our impact on the environment and highlight good and bad performers.</t>
  </si>
  <si>
    <t xml:space="preserve">Gas that is vented or flared is wasted resource that is damaging to the environment. Being able to monitor these events would allow us to better understand how to improve our operations.  </t>
  </si>
  <si>
    <t>EO data in combination with in situ measurements and modelling are used to provide up-to-date, timely information and forecasts on air pollutant concentrations.</t>
  </si>
  <si>
    <t>Locating hydrocarbon leaks occurring from our operations can be challenging, especially if the leak source is under ground or from a long pipeline.</t>
  </si>
  <si>
    <t>Uncontrolled loss of hydrocarbon is damaging to the environment and carries a safety risk.  If we can accurately identify where these leaks are occurring, we can quickly act to minimise and amend any damage caused.</t>
  </si>
  <si>
    <t xml:space="preserve">Knowledge about the surface might well help with planning infrastructure and facilitate seismic surveys which give detailed information relating to the sub-surface etc...  The identification of the structural properties of the sub-surface e.g. likely bearing capacity, distance to bedrock, is necessary in order to plan the siting of infrastructure required for O&amp;G development.  This includes welfare facilities, compounds, rigs, pipelines etc.  </t>
  </si>
  <si>
    <t>Shut-in wells or other assets that are non-operational for a period of time can quickly be engulfed by local populations as the urban area sprawls, typically as a slum.  If we later wish to operate this well, our access has been lost and it can be difficult to move people out of the area.</t>
  </si>
  <si>
    <t>If we can identify these encroachments as soon as they happen, we can act quickly to deter people and therefore retain access to our assets.</t>
  </si>
  <si>
    <t>Dry / non-vegetated areas</t>
  </si>
  <si>
    <t>Onshore: not specific. Particular relevance to sparsely vegetated areas</t>
  </si>
  <si>
    <t>Identifying hydrocarbon seepages or anomalies in characteristics such as in mineralogy and vegetation  may indicate that the presence of a reservoir</t>
  </si>
  <si>
    <t>Being able to identify potential hydrocarbon leaks would allow us to more efficiently target these areas for exploratory work, which inevitably (you would hope) would increase our exploration success.</t>
  </si>
  <si>
    <t>Land use mapping to detect the social impact of O&amp;G developments</t>
  </si>
  <si>
    <t xml:space="preserve">O&amp;G operations can have both a positive and negative impact on the local populous.  The social aspect of this development can be difficult to track or measure.  This may include changes in land use, population density, the displacement of  communities/ tribes, etc. </t>
  </si>
  <si>
    <t xml:space="preserve">Obtaining an adequate baseline environmental dataset in remote or frontier areas, that have previously been subjected to little or no monitoring is a time consuming  process.  
"- terrain"
- medium resolution land cover (habitats) (forest, grassland, etc.)
It is critical that O&amp;G operations are proven to be sustainable and that impact on the natural environment is limited.  Unbiased and consistent data is required to prove this.  For the results of continuous monitoring to be analysed correctly, they must be judged against an accurate baseline.  The longer the time-frame that this baseline information has been collated over, the more natural fluctuations it will encompass - this is important.
</t>
  </si>
  <si>
    <t>Obtaining baseline information over a large area is  time consuming and expensive. It can also be difficult to obtain access to property not owned or under lease.  We must ground survey parts of the area, but this can lead to bias or unrepresentative results because there is a tendency to target the most important or 'environmentally rich' areas.
Being able to prove that our operations are sustainable and comply with environmental legislation is seen as a essential to us.  Maintaining a reputation for being a responsible operator allow us to continue to access new reserves.</t>
  </si>
  <si>
    <t>PEMEX, Statoil, Eni, Sasol, Tullow, Petronas, Chevron</t>
  </si>
  <si>
    <r>
      <t>Having this information allows us to develop a monetary value for the cost of ecosystem loss (as a result of operations) and a timescale for recovery following decommissioning.  
It is helpful if we can get this information quickly for large and remote areas, at reasonable cost and in a consistent manner.</t>
    </r>
    <r>
      <rPr>
        <sz val="10"/>
        <color theme="0" tint="-0.499984740745262"/>
        <rFont val="Calibri"/>
        <family val="2"/>
        <scheme val="minor"/>
      </rPr>
      <t xml:space="preserve">
</t>
    </r>
  </si>
  <si>
    <r>
      <rPr>
        <sz val="10"/>
        <rFont val="Calibri"/>
        <family val="2"/>
        <scheme val="minor"/>
      </rPr>
      <t>Continuous, unbiased and consistent environmental data is difficult to obtain in some areas.  
We are required to develop an ecosystem inventory as part of our baseline environmental assessment to allow us to track and quantify any changes during our operations.</t>
    </r>
    <r>
      <rPr>
        <sz val="10"/>
        <color theme="4"/>
        <rFont val="Calibri"/>
        <family val="2"/>
        <scheme val="minor"/>
      </rPr>
      <t xml:space="preserve">
- high to very high resolution land cover (habitats)</t>
    </r>
  </si>
  <si>
    <t xml:space="preserve">Obtaining baseline information over a large area is  time consuming and expensive.  We must ground survey parts of the area, but this can lead to bias or unrepresentative results because there is a tendency to target the most important or 'environmentally rich' areas.
Furthermore this monitoring often requires access to property not owned or under lease.  In such events, gaining access can be a limitation.  It is essential that the baseline condition is in the surrounding areas is understood.                                  </t>
  </si>
  <si>
    <t>A number of continuous monitoring sites are established where  remote monitoring devices are deployed and samples are recorded at regular intervals. Information can be interpreted and inferred from these results, but they only record localised changes and if personnel cannot be deployed for any reason (safety risk, absence, operational constraints), the data is not recorded.</t>
  </si>
  <si>
    <t xml:space="preserve">Construction of sites, extension of the site as well as emissions can have direct impact on the ecosystem. This can lead to direct damages from site construction or indirect damages from emissions. Those damages can be reversible or irreversible. In both cases the damage needs to be monitored and valuated.
For this challenge monitoring multi-temporal, continuous, unbiased and consistent environmental data is often difficult to obtain.  
Change mapping is essential in context of environmental certificates, climate change, etc.
</t>
  </si>
  <si>
    <t xml:space="preserve">Obtaining land cover information and their changes over a large area is  time consuming and expensive.  
We must ground survey parts of the area, but this can lead to bias or unrepresentative results because there is a tendency to target the most important or 'environmentally rich' areas.
There may be surrounding areas which are not owned by the company and thus cannot be monitored directly.
Damages in ecosystems can be expensive, have impacts on society as well as bad for the companies image.
</t>
  </si>
  <si>
    <t>Site emissions can lead to environmental  degradation, which is not always easy to monitor. Degradations can be slow, inconspicuous and not easy to detect. Degradation can have long term consequences for the ecosystem.
Obtaining continuous, unbiased and consistent environmental data is often challenging, especially when the data is multi-temporal.
Change mapping is essential in the context of environmental certificates, climate change, etc.</t>
  </si>
  <si>
    <t xml:space="preserve">Obtaining land cover information and their changes over a large area is  time consuming and expensive. The monitoring of inconspicuous changes can be particularly complicated.  
We must ground survey parts of the area, but this can lead to bias or unrepresentative results because there is a tendency to target the most important or 'environmentally rich' areas.
There may be surrounding areas which are not owned by the company and thus cannot be monitored directly.
Damages in ecosystems can be expensive, have impacts on society as well as generating bad publicity for the involved companies, which can impact their ability to gain future work or licences.
</t>
  </si>
  <si>
    <t>In the event of a hydrocarbon leak we are required to restore the environment to the pre-leak standard.  Depending on the scale of the leak, impacts can be short- or long-term and the consequences can be varied (e.g. leak into a river or lake vs. leak in a desert).</t>
  </si>
  <si>
    <t xml:space="preserve">Leakages can have direct and indirect impacts on the ecosystem and society. Depending on the size of the leakage an if it is local or moving (e.g. oil leakage into a river) the cost of monitoring can be high. Especially long-term monitoring which can be also be resource intensive. </t>
  </si>
  <si>
    <t>The construction site and its impact on the environment can be relatively intense during the early E&amp;P phases, particularly when the site is being constructed.  This may impacts both the immediate, local society in or distant societies such as those along key transport corridors.
The impact of this work may to the displacement of population or  resistance against operations by the local community, which can lead to increase costs or damage to the companies image.</t>
  </si>
  <si>
    <t>This manly done by field surveys which is costly, labour intensive and because it's "point-based", the context of the larger ecosystem can be misunderstood.</t>
  </si>
  <si>
    <t>Very high to medium resolution exposure analysis based on EO data (impact of floods, impact of landslides, etc.)
Resolution depends on covered area and size of analysis objective</t>
  </si>
  <si>
    <t>medium resolution exposure analysis (impact of floods, impact of landslides, etc.)</t>
  </si>
  <si>
    <t>Planning the logistics arrangement to get plant and equipment such as rigs, drill pipe, topside handling facilities to remote locations is challenging.  Identifying road networks suitable for HGVs and estimating travel time for operations is difficult and often inaccurate.</t>
  </si>
  <si>
    <t>Get information on a potential site before the survey to support the planning and secure the staff. This can include e.g. terrain and vegetation information for chosen the correct equipment.</t>
  </si>
  <si>
    <t>Getting a first overview of a remote area  before a survey can be challenging and can depend on local contacts and knowledge, which can be subjective or cover only small areas</t>
  </si>
  <si>
    <t>Remedial works can be required to regain access or operation of the asset.  This can be time consuming and costly.  One way of managing this could be to monitor our assets using aerial imagery and target the use of our ground staff to mitigate against this encroachment</t>
  </si>
  <si>
    <t>Likely to be prevalent in areas which experience large seasonal changes (i.e. tropical / subtropical)</t>
  </si>
  <si>
    <t>Unforeseen changes in terrain, which may or may not be seasonal (e.g. floodland, dense vegetation/ bush), can stimulate last minute changes in survey plans.  Whilst this is manageable, it is not ideal (cost, time increases) and early foresight would help us plan more efficiently.</t>
  </si>
  <si>
    <t xml:space="preserve">Identification of  munitions debris  in a survey area will cause operations to cease until the  munitions debris  is cleared. This can cause unforeseen delays, costs and a health and safety risk to our staff.  </t>
  </si>
  <si>
    <t>Identification of geological features can give reasonable and early indications of likely reservoir locations.  These are more easily seen in clear or deserted regions but areas of forested / agricultural land where the surface is covered or artificially modified, it is difficult to see these</t>
  </si>
  <si>
    <t>We currently rely on the outputs from seismic surveys to help identify the cause of geological movement.  We also use information gathered in identifying fault lines [see challenge OTM:051], and use this information to influence our decision making process</t>
  </si>
  <si>
    <t>Drilling staff may not be able to drill to the specified depth and this is often not identified until the operation is underway.  This can lead to delays or discrepancies within the survey as charges cannot be deployed to the full, design depth.</t>
  </si>
  <si>
    <r>
      <rPr>
        <sz val="10"/>
        <rFont val="Calibri"/>
        <family val="2"/>
        <scheme val="minor"/>
      </rPr>
      <t xml:space="preserve"> Any additional understanding that could be obtained would enable better calibration of models and analysis of the acquired data.</t>
    </r>
    <r>
      <rPr>
        <sz val="10"/>
        <color rgb="FFFF0000"/>
        <rFont val="Calibri"/>
        <family val="2"/>
        <scheme val="minor"/>
      </rPr>
      <t xml:space="preserve">
</t>
    </r>
  </si>
  <si>
    <t>Decision enabler, improved quality of seismic output</t>
  </si>
  <si>
    <t>Having an accurate and reliable way to map terrain would lessen the need to deploy ground staff and allow their time on the ground to be more focussed.  It would also allow us to evaluate multiple sites with consideration to logistical issues.
Digital elevation models (DEMs) are currently constructed by overlapping imagery with e.g. LiDAR , terrain and geological information.  It would be advantageous if we could do this more efficiently (cost/ time).  They can be used to develop a risk assessment map.</t>
  </si>
  <si>
    <t>Line clearance costs can be very high, and notoriously difficult to maintain.  Sending a field survey team to obtain elevation data to find a network of high points for comms purposes is time consuming, costly and difficult, especially in densely forested areas.  
A tool that could provide us with accurate elevation data of an area prior to deploying a survey team would be very useful.</t>
  </si>
  <si>
    <t>Predominantly forested or densely vegetated areas</t>
  </si>
  <si>
    <t>Speed exploration and development (Operational cost reduction), environment, safety</t>
  </si>
  <si>
    <t>1m Vertical
5m Horizontal</t>
  </si>
  <si>
    <t>The quality of output can be reduced if grid spacing is too varied.  Quality of output can also be reduced if the coupling at the point is not satisfactory. This can ultimately lead to reservoir understanding being hampered, and thus a reduction in potential production.
Not identifying these obstacles early on can cause delays on the ground, making operations more expensive and more time consuming.</t>
  </si>
  <si>
    <t>Outcrop mineralogy can be indicative of the mineralogy below the surface and therefore suggest how or how readily a formation may be produced.  This is most important for shale or tight reservoirs.
Outcrop analysis is relatively easily performed and it is generally cheap to do so, but it requires the deployment of ground staff to take samples.  This has a lag time associated with it and in hostile environments, this may also not be possible from a HSE perspective.</t>
  </si>
  <si>
    <r>
      <rPr>
        <sz val="10"/>
        <rFont val="Calibri"/>
        <family val="2"/>
        <scheme val="minor"/>
      </rPr>
      <t>If we could readily understand the lithology of formation outcrops without deploying ground staff, we could more rapidly and safely obtain an understanding of remote or hostile areas.  It would also enable us to make informed decisions earlier in the decision making process.</t>
    </r>
    <r>
      <rPr>
        <sz val="10"/>
        <color rgb="FFFF0000"/>
        <rFont val="Calibri"/>
        <family val="2"/>
        <scheme val="minor"/>
      </rPr>
      <t xml:space="preserve">
</t>
    </r>
  </si>
  <si>
    <t>If geohazards such as landslides or landslips are present and these threats are identified, appropriate mitigation can be arranged.  This may be via re-routing or re-enforcement.</t>
  </si>
  <si>
    <t>The re-vegetation of a development site is a good indicator of ecosystem recovery.  As it occurs over long time periods, monitoring this remotely is an advantage to us.</t>
  </si>
  <si>
    <t>Existing mapping in many regions (especially Central / Eastern Africa) is very out of date.  O&amp;G operators thus have a need for up-to-date baseline maps, onto which detailed information can be plotted.
In tropical regions that are frequently cloud covered, aerial surveys are used.  However, for some countries, it is troublesome, bureaucratic and slow to get permissions to undertake these.  For example, in DRC, permission is needed from survey department, transport authority, and others.  A way to get round this would be of great use.</t>
  </si>
  <si>
    <t>We need to identify areas of floodplain that could become inundated e.g. via flash floods</t>
  </si>
  <si>
    <t>Being able to track the changes in our reservoir storage, in combination with other readings (e.g. flowmeters, level control systems, etc.) could enable us to identify faults or errors in equipment, identify (earlier than before) leaks that may cause damage to the environment or losses as a result of theft and potentially as a competitor intelligence mechanism.
It could also be used a supervisory/ compliance tool.  For example, if we weren't operating a field but we were interested in how production was being varied from it.</t>
  </si>
  <si>
    <t xml:space="preserve">Monitoring the impact of our operations on water quality (sediment loadings, algae blooms, oil slicks, etc.) is a significant task.  </t>
  </si>
  <si>
    <t>Being able to do this remotely would provide significant operational cost benefit and ensure that we were always looking.  We would be even less likely to miss things.</t>
  </si>
  <si>
    <t>Change detection for competitor intelligence</t>
  </si>
  <si>
    <t>Being aware of our competitor's actions allows us to maintain our competitive position,  The more information we have, the more confident we can be in our strategic decisions</t>
  </si>
  <si>
    <t>Getting building resources (such as gravel and aggregate) to site can be very expensive and complicated, this is especially the case in countries with security problems, such as South Sudan, which also has the problem of being landlocked. The location of infrastructure, from roads to bases, is heavily influenced by the location of these resources - if we could identify what the options are we could better plan our infrastructure locations/routes.  We could also save significant costs, and reduce the risks from transporting resources.</t>
  </si>
  <si>
    <t>Imagery to reduce time taken to identify these areas would be useful. Areas identified as historically subsiding can be identified where past data already exists.</t>
  </si>
  <si>
    <t>Grass / Savannah</t>
  </si>
  <si>
    <t>Understanding activity beneath the tree canopy</t>
  </si>
  <si>
    <t>In areas of dense tree cover, imagery alone does not provide us with the information that we need to acquire e.g. infrastructure, populations in the local area</t>
  </si>
  <si>
    <t>Old well records are commonly inaccurate because the final well location has not been recorded correctly.  In some instances, the record does not even exist because it has been lost or destroyed.
It would be beneficial to have a way of remotely validating the location of the well e.g. through the identification of disturbed ground, the presence of historical roads or other infrastructure</t>
  </si>
  <si>
    <t>It would be beneficial to us to be able to supervise our sub-contractors without the requirement for an on-the-ground representative.  It would help us to ensure, for example, that regulations are being adhered to, logistical activity is occurring as promised and that operations are being conducted as they should be.</t>
  </si>
  <si>
    <t>SUM</t>
  </si>
  <si>
    <t>Pre-licence</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</si>
</sst>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6"/>
      <color theme="1"/>
      <name val="Calibri"/>
      <family val="2"/>
      <scheme val="minor"/>
    </font>
    <font>
      <sz val="11"/>
      <color rgb="FF000000"/>
      <name val="Calibri"/>
      <family val="2"/>
      <scheme val="minor"/>
    </font>
    <font>
      <sz val="11"/>
      <color rgb="FF1F497D"/>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sz val="11"/>
      <color theme="0" tint="-0.499984740745262"/>
      <name val="Calibri"/>
      <family val="2"/>
      <scheme val="minor"/>
    </font>
    <font>
      <sz val="10"/>
      <color theme="0" tint="-0.499984740745262"/>
      <name val="Calibri"/>
      <family val="2"/>
      <scheme val="minor"/>
    </font>
    <font>
      <sz val="10"/>
      <color theme="4"/>
      <name val="Calibri"/>
      <family val="2"/>
      <scheme val="minor"/>
    </font>
    <font>
      <sz val="3"/>
      <color theme="1"/>
      <name val="Calibri"/>
      <family val="2"/>
      <scheme val="minor"/>
    </font>
    <font>
      <sz val="10"/>
      <color theme="1" tint="0.499984740745262"/>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0" xfId="0" applyAlignment="1">
      <alignment vertical="top" wrapText="1"/>
    </xf>
    <xf numFmtId="0" fontId="0" fillId="0" borderId="1" xfId="0" applyBorder="1"/>
    <xf numFmtId="0" fontId="1" fillId="0" borderId="1" xfId="0" applyFont="1" applyBorder="1"/>
    <xf numFmtId="0" fontId="1" fillId="0" borderId="0" xfId="0" applyFont="1"/>
    <xf numFmtId="0" fontId="1" fillId="0" borderId="0" xfId="0" applyFont="1" applyAlignment="1">
      <alignmen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0" fillId="0" borderId="2" xfId="0" applyBorder="1" applyAlignment="1">
      <alignment vertical="top" wrapText="1"/>
    </xf>
    <xf numFmtId="0" fontId="2" fillId="0" borderId="1"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2" xfId="0" applyBorder="1"/>
    <xf numFmtId="0" fontId="2" fillId="0" borderId="1" xfId="0" applyFont="1" applyBorder="1"/>
    <xf numFmtId="0" fontId="0" fillId="0" borderId="1" xfId="0" applyFill="1" applyBorder="1"/>
    <xf numFmtId="0" fontId="0" fillId="4" borderId="2" xfId="0"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2" fillId="4" borderId="1" xfId="0" applyFont="1" applyFill="1" applyBorder="1" applyAlignment="1">
      <alignment vertical="top" wrapText="1"/>
    </xf>
    <xf numFmtId="0" fontId="0" fillId="0" borderId="0" xfId="0" applyAlignment="1">
      <alignment wrapText="1"/>
    </xf>
    <xf numFmtId="0" fontId="3" fillId="0" borderId="0" xfId="0" applyFont="1"/>
    <xf numFmtId="0" fontId="4" fillId="0" borderId="0" xfId="0" applyFont="1"/>
    <xf numFmtId="0" fontId="0" fillId="0" borderId="0" xfId="0" applyBorder="1"/>
    <xf numFmtId="0" fontId="5" fillId="0" borderId="0" xfId="0" applyFont="1" applyBorder="1" applyAlignment="1" applyProtection="1">
      <alignment wrapText="1"/>
    </xf>
    <xf numFmtId="0" fontId="5" fillId="0" borderId="0" xfId="0" applyFont="1" applyAlignment="1" applyProtection="1">
      <alignment wrapText="1"/>
    </xf>
    <xf numFmtId="0" fontId="5" fillId="0" borderId="0" xfId="0" applyFont="1" applyBorder="1" applyAlignment="1" applyProtection="1">
      <alignment vertical="center" wrapText="1"/>
    </xf>
    <xf numFmtId="0" fontId="5" fillId="2" borderId="1" xfId="0" applyFont="1" applyFill="1" applyBorder="1" applyAlignment="1" applyProtection="1">
      <alignment vertical="center" wrapText="1"/>
    </xf>
    <xf numFmtId="0" fontId="5" fillId="0" borderId="0" xfId="0" applyFont="1" applyAlignment="1" applyProtection="1">
      <alignment vertical="center" wrapText="1"/>
    </xf>
    <xf numFmtId="0" fontId="6" fillId="0" borderId="0" xfId="0" applyFont="1" applyBorder="1" applyAlignment="1" applyProtection="1">
      <alignment vertical="top" wrapText="1"/>
    </xf>
    <xf numFmtId="0" fontId="6" fillId="0" borderId="0" xfId="0" applyFont="1" applyAlignment="1" applyProtection="1">
      <alignment vertical="top" wrapText="1"/>
    </xf>
    <xf numFmtId="0" fontId="5" fillId="0" borderId="1" xfId="0" applyFont="1" applyBorder="1" applyAlignment="1" applyProtection="1">
      <alignment vertical="top" wrapText="1"/>
    </xf>
    <xf numFmtId="0" fontId="5" fillId="0" borderId="0" xfId="0" applyFont="1" applyBorder="1" applyAlignment="1" applyProtection="1">
      <alignment vertical="top" wrapText="1"/>
    </xf>
    <xf numFmtId="0" fontId="5" fillId="0" borderId="0" xfId="0" applyFont="1" applyAlignment="1" applyProtection="1">
      <alignment vertical="top" wrapText="1"/>
    </xf>
    <xf numFmtId="0" fontId="5" fillId="0" borderId="1" xfId="0" applyFont="1" applyFill="1" applyBorder="1" applyAlignment="1" applyProtection="1">
      <alignment vertical="top" wrapText="1"/>
    </xf>
    <xf numFmtId="0" fontId="1" fillId="0" borderId="0" xfId="0" applyFont="1"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10" fillId="0" borderId="0" xfId="0" applyFont="1" applyAlignment="1">
      <alignment horizontal="center" wrapText="1"/>
    </xf>
    <xf numFmtId="0" fontId="10" fillId="0" borderId="0" xfId="0" applyFont="1" applyAlignment="1">
      <alignment horizontal="left" vertical="center" wrapText="1"/>
    </xf>
    <xf numFmtId="0" fontId="5" fillId="5" borderId="0" xfId="0" applyFont="1" applyFill="1" applyBorder="1" applyAlignment="1" applyProtection="1">
      <alignment vertical="center" wrapText="1"/>
    </xf>
    <xf numFmtId="0" fontId="5" fillId="0" borderId="0" xfId="0" applyFont="1" applyAlignment="1" applyProtection="1">
      <alignment horizontal="right" vertical="top" wrapText="1"/>
    </xf>
    <xf numFmtId="0" fontId="5" fillId="0" borderId="5" xfId="0" applyFont="1" applyBorder="1" applyAlignment="1" applyProtection="1">
      <alignment vertical="top" wrapText="1"/>
    </xf>
    <xf numFmtId="0" fontId="5" fillId="0" borderId="5" xfId="0" applyFont="1" applyBorder="1" applyAlignment="1" applyProtection="1">
      <alignment wrapText="1"/>
    </xf>
    <xf numFmtId="0" fontId="5" fillId="0" borderId="0" xfId="0" applyFont="1" applyFill="1" applyAlignment="1" applyProtection="1">
      <alignment wrapText="1"/>
    </xf>
    <xf numFmtId="0" fontId="5" fillId="0" borderId="0" xfId="0" applyFont="1" applyFill="1" applyAlignment="1" applyProtection="1">
      <alignment vertical="center" wrapText="1"/>
    </xf>
    <xf numFmtId="0" fontId="5" fillId="4" borderId="1" xfId="0" applyFont="1" applyFill="1" applyBorder="1" applyAlignment="1" applyProtection="1">
      <alignment vertical="center" textRotation="90" wrapText="1"/>
    </xf>
    <xf numFmtId="0" fontId="13" fillId="0" borderId="0" xfId="0" applyFont="1" applyAlignment="1" applyProtection="1">
      <alignment wrapText="1"/>
    </xf>
    <xf numFmtId="0" fontId="5" fillId="4" borderId="1" xfId="0" applyFont="1" applyFill="1" applyBorder="1" applyAlignment="1" applyProtection="1">
      <alignment vertical="center" wrapText="1"/>
    </xf>
    <xf numFmtId="0" fontId="6" fillId="0" borderId="1" xfId="0" applyFont="1" applyFill="1" applyBorder="1" applyAlignment="1" applyProtection="1">
      <alignment vertical="top" wrapText="1"/>
    </xf>
    <xf numFmtId="0" fontId="5" fillId="5" borderId="1" xfId="0" applyFont="1" applyFill="1" applyBorder="1" applyAlignment="1" applyProtection="1">
      <alignment vertical="center" wrapText="1"/>
    </xf>
    <xf numFmtId="0" fontId="5" fillId="4" borderId="1" xfId="0" applyFont="1" applyFill="1" applyBorder="1" applyAlignment="1" applyProtection="1">
      <alignment horizontal="right" vertical="top" textRotation="180" wrapText="1"/>
    </xf>
    <xf numFmtId="0" fontId="5" fillId="3"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13" fillId="0" borderId="1" xfId="0" applyFont="1" applyBorder="1" applyAlignment="1" applyProtection="1">
      <alignment vertical="top" wrapText="1"/>
    </xf>
    <xf numFmtId="0" fontId="5" fillId="0" borderId="1" xfId="0" applyFont="1" applyBorder="1" applyAlignment="1" applyProtection="1">
      <alignment horizontal="right" vertical="top" wrapText="1"/>
    </xf>
    <xf numFmtId="0" fontId="13" fillId="0" borderId="1" xfId="0" applyFont="1" applyBorder="1" applyAlignment="1" applyProtection="1">
      <alignment textRotation="180" wrapText="1"/>
    </xf>
    <xf numFmtId="0" fontId="13" fillId="0" borderId="1" xfId="0" applyFont="1" applyBorder="1" applyAlignment="1" applyProtection="1">
      <alignment vertical="top" textRotation="180" wrapText="1"/>
    </xf>
    <xf numFmtId="0" fontId="5" fillId="0" borderId="5" xfId="0" applyFont="1" applyFill="1" applyBorder="1" applyAlignment="1" applyProtection="1">
      <alignment vertical="top" wrapText="1"/>
    </xf>
    <xf numFmtId="0" fontId="8" fillId="0" borderId="1" xfId="0" applyFont="1" applyFill="1" applyBorder="1" applyAlignment="1" applyProtection="1">
      <alignment vertical="top" wrapText="1"/>
    </xf>
    <xf numFmtId="0" fontId="7" fillId="0" borderId="1" xfId="0" applyFont="1" applyFill="1" applyBorder="1" applyAlignment="1" applyProtection="1">
      <alignment vertical="top" wrapText="1"/>
    </xf>
    <xf numFmtId="0" fontId="5" fillId="0" borderId="1" xfId="0" applyNumberFormat="1" applyFont="1" applyFill="1" applyBorder="1" applyAlignment="1" applyProtection="1">
      <alignment vertical="top" wrapText="1"/>
    </xf>
    <xf numFmtId="0" fontId="8" fillId="0" borderId="1" xfId="0" applyFont="1" applyBorder="1" applyAlignment="1" applyProtection="1">
      <alignment vertical="top" wrapText="1"/>
    </xf>
    <xf numFmtId="0" fontId="12" fillId="0" borderId="1" xfId="0" applyFont="1" applyFill="1" applyBorder="1" applyAlignment="1" applyProtection="1">
      <alignment vertical="top" wrapText="1"/>
    </xf>
    <xf numFmtId="0" fontId="5" fillId="0" borderId="0" xfId="0" applyFont="1" applyFill="1" applyBorder="1" applyAlignment="1" applyProtection="1">
      <alignment vertical="top" wrapText="1"/>
    </xf>
    <xf numFmtId="0" fontId="8" fillId="6" borderId="1" xfId="0" applyFont="1" applyFill="1" applyBorder="1" applyAlignment="1" applyProtection="1">
      <alignment vertical="top" wrapText="1"/>
    </xf>
    <xf numFmtId="0" fontId="7" fillId="0" borderId="1" xfId="0" applyFont="1" applyBorder="1" applyAlignment="1" applyProtection="1">
      <alignment vertical="top" wrapText="1"/>
    </xf>
  </cellXfs>
  <cellStyles count="1">
    <cellStyle name="Normal" xfId="0" builtinId="0"/>
  </cellStyles>
  <dxfs count="0"/>
  <tableStyles count="0" defaultTableStyle="TableStyleMedium9" defaultPivotStyle="PivotStyleLight16"/>
  <colors>
    <mruColors>
      <color rgb="FFF9E495"/>
      <color rgb="FFFF66FF"/>
      <color rgb="FF00FFFF"/>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strRef>
              <c:f>'Master Challenges'!$B$4</c:f>
              <c:strCache>
                <c:ptCount val="1"/>
                <c:pt idx="0">
                  <c:v>Identifying transport infrastructure</c:v>
                </c:pt>
              </c:strCache>
            </c:strRef>
          </c:tx>
          <c:spPr>
            <a:ln w="28575">
              <a:noFill/>
            </a:ln>
          </c:spPr>
          <c:marker>
            <c:spPr>
              <a:noFill/>
            </c:spPr>
          </c:marker>
          <c:xVal>
            <c:numRef>
              <c:f>'Master Challenges'!$D$3:$H$3</c:f>
              <c:numCache>
                <c:formatCode>General</c:formatCode>
                <c:ptCount val="5"/>
                <c:pt idx="0">
                  <c:v>0.5</c:v>
                </c:pt>
                <c:pt idx="1">
                  <c:v>1.5</c:v>
                </c:pt>
                <c:pt idx="2">
                  <c:v>2.5</c:v>
                </c:pt>
                <c:pt idx="3">
                  <c:v>3.5</c:v>
                </c:pt>
                <c:pt idx="4">
                  <c:v>4.5</c:v>
                </c:pt>
              </c:numCache>
            </c:numRef>
          </c:xVal>
          <c:yVal>
            <c:numRef>
              <c:f>'Master Challenges'!$D$4:$H$4</c:f>
              <c:numCache>
                <c:formatCode>General</c:formatCode>
                <c:ptCount val="5"/>
                <c:pt idx="0">
                  <c:v>2</c:v>
                </c:pt>
                <c:pt idx="1">
                  <c:v>3</c:v>
                </c:pt>
                <c:pt idx="2">
                  <c:v>4</c:v>
                </c:pt>
                <c:pt idx="3">
                  <c:v>0</c:v>
                </c:pt>
                <c:pt idx="4">
                  <c:v>2</c:v>
                </c:pt>
              </c:numCache>
            </c:numRef>
          </c:yVal>
        </c:ser>
        <c:ser>
          <c:idx val="1"/>
          <c:order val="1"/>
          <c:tx>
            <c:strRef>
              <c:f>'Master Challenges'!$B$5</c:f>
              <c:strCache>
                <c:ptCount val="1"/>
                <c:pt idx="0">
                  <c:v>Environmental monitoring</c:v>
                </c:pt>
              </c:strCache>
            </c:strRef>
          </c:tx>
          <c:spPr>
            <a:ln w="28575">
              <a:noFill/>
            </a:ln>
          </c:spPr>
          <c:marker>
            <c:spPr>
              <a:solidFill>
                <a:srgbClr val="4F81BD"/>
              </a:solidFill>
            </c:spPr>
          </c:marker>
          <c:xVal>
            <c:numRef>
              <c:f>'Master Challenges'!$D$3:$H$3</c:f>
              <c:numCache>
                <c:formatCode>General</c:formatCode>
                <c:ptCount val="5"/>
                <c:pt idx="0">
                  <c:v>0.5</c:v>
                </c:pt>
                <c:pt idx="1">
                  <c:v>1.5</c:v>
                </c:pt>
                <c:pt idx="2">
                  <c:v>2.5</c:v>
                </c:pt>
                <c:pt idx="3">
                  <c:v>3.5</c:v>
                </c:pt>
                <c:pt idx="4">
                  <c:v>4.5</c:v>
                </c:pt>
              </c:numCache>
            </c:numRef>
          </c:xVal>
          <c:yVal>
            <c:numRef>
              <c:f>'Master Challenges'!$D$5:$H$5</c:f>
              <c:numCache>
                <c:formatCode>General</c:formatCode>
                <c:ptCount val="5"/>
                <c:pt idx="0">
                  <c:v>1</c:v>
                </c:pt>
                <c:pt idx="1">
                  <c:v>2</c:v>
                </c:pt>
                <c:pt idx="2">
                  <c:v>2</c:v>
                </c:pt>
                <c:pt idx="3">
                  <c:v>3</c:v>
                </c:pt>
                <c:pt idx="4">
                  <c:v>2</c:v>
                </c:pt>
              </c:numCache>
            </c:numRef>
          </c:yVal>
        </c:ser>
        <c:ser>
          <c:idx val="2"/>
          <c:order val="2"/>
          <c:tx>
            <c:strRef>
              <c:f>'Master Challenges'!$B$6</c:f>
              <c:strCache>
                <c:ptCount val="1"/>
                <c:pt idx="0">
                  <c:v>Reservoir optimisation</c:v>
                </c:pt>
              </c:strCache>
            </c:strRef>
          </c:tx>
          <c:spPr>
            <a:ln w="28575">
              <a:noFill/>
            </a:ln>
          </c:spPr>
          <c:marker>
            <c:spPr>
              <a:noFill/>
            </c:spPr>
          </c:marker>
          <c:xVal>
            <c:numRef>
              <c:f>'Master Challenges'!$D$3:$H$3</c:f>
              <c:numCache>
                <c:formatCode>General</c:formatCode>
                <c:ptCount val="5"/>
                <c:pt idx="0">
                  <c:v>0.5</c:v>
                </c:pt>
                <c:pt idx="1">
                  <c:v>1.5</c:v>
                </c:pt>
                <c:pt idx="2">
                  <c:v>2.5</c:v>
                </c:pt>
                <c:pt idx="3">
                  <c:v>3.5</c:v>
                </c:pt>
                <c:pt idx="4">
                  <c:v>4.5</c:v>
                </c:pt>
              </c:numCache>
            </c:numRef>
          </c:xVal>
          <c:yVal>
            <c:numRef>
              <c:f>'Master Challenges'!$D$6:$H$6</c:f>
              <c:numCache>
                <c:formatCode>General</c:formatCode>
                <c:ptCount val="5"/>
                <c:pt idx="0">
                  <c:v>3</c:v>
                </c:pt>
                <c:pt idx="1">
                  <c:v>3</c:v>
                </c:pt>
                <c:pt idx="2">
                  <c:v>3</c:v>
                </c:pt>
                <c:pt idx="3">
                  <c:v>0</c:v>
                </c:pt>
                <c:pt idx="4">
                  <c:v>2</c:v>
                </c:pt>
              </c:numCache>
            </c:numRef>
          </c:yVal>
        </c:ser>
        <c:axId val="119170560"/>
        <c:axId val="119189888"/>
      </c:scatterChart>
      <c:valAx>
        <c:axId val="119170560"/>
        <c:scaling>
          <c:orientation val="minMax"/>
        </c:scaling>
        <c:axPos val="b"/>
        <c:majorGridlines/>
        <c:title>
          <c:tx>
            <c:rich>
              <a:bodyPr/>
              <a:lstStyle/>
              <a:p>
                <a:pPr>
                  <a:defRPr/>
                </a:pPr>
                <a:r>
                  <a:rPr lang="en-US"/>
                  <a:t>Lifecycle stage</a:t>
                </a:r>
              </a:p>
            </c:rich>
          </c:tx>
        </c:title>
        <c:numFmt formatCode="General" sourceLinked="1"/>
        <c:tickLblPos val="nextTo"/>
        <c:crossAx val="119189888"/>
        <c:crosses val="autoZero"/>
        <c:crossBetween val="midCat"/>
      </c:valAx>
      <c:valAx>
        <c:axId val="119189888"/>
        <c:scaling>
          <c:orientation val="minMax"/>
        </c:scaling>
        <c:axPos val="l"/>
        <c:title>
          <c:tx>
            <c:rich>
              <a:bodyPr rot="-5400000" vert="horz"/>
              <a:lstStyle/>
              <a:p>
                <a:pPr>
                  <a:defRPr/>
                </a:pPr>
                <a:r>
                  <a:rPr lang="en-US"/>
                  <a:t>Value vs. existing tech</a:t>
                </a:r>
              </a:p>
            </c:rich>
          </c:tx>
        </c:title>
        <c:numFmt formatCode="General" sourceLinked="1"/>
        <c:tickLblPos val="nextTo"/>
        <c:crossAx val="119170560"/>
        <c:crosses val="autoZero"/>
        <c:crossBetween val="midCat"/>
        <c:majorUnit val="1"/>
      </c:valAx>
    </c:plotArea>
    <c:legend>
      <c:legendPos val="r"/>
    </c:legend>
    <c:plotVisOnly val="1"/>
  </c:chart>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strRef>
              <c:f>'Master Challenges'!$B$17</c:f>
              <c:strCache>
                <c:ptCount val="1"/>
                <c:pt idx="0">
                  <c:v>Identifying transport infrastructure</c:v>
                </c:pt>
              </c:strCache>
            </c:strRef>
          </c:tx>
          <c:spPr>
            <a:ln w="28575">
              <a:noFill/>
            </a:ln>
          </c:spPr>
          <c:marker>
            <c:spPr>
              <a:noFill/>
            </c:spPr>
          </c:marker>
          <c:xVal>
            <c:numRef>
              <c:f>'Master Challenges'!$D$3:$H$3</c:f>
              <c:numCache>
                <c:formatCode>General</c:formatCode>
                <c:ptCount val="5"/>
                <c:pt idx="0">
                  <c:v>0.5</c:v>
                </c:pt>
                <c:pt idx="1">
                  <c:v>1.5</c:v>
                </c:pt>
                <c:pt idx="2">
                  <c:v>2.5</c:v>
                </c:pt>
                <c:pt idx="3">
                  <c:v>3.5</c:v>
                </c:pt>
                <c:pt idx="4">
                  <c:v>4.5</c:v>
                </c:pt>
              </c:numCache>
            </c:numRef>
          </c:xVal>
          <c:yVal>
            <c:numRef>
              <c:f>'Master Challenges'!$D$17:$H$17</c:f>
              <c:numCache>
                <c:formatCode>General</c:formatCode>
                <c:ptCount val="5"/>
                <c:pt idx="0">
                  <c:v>2</c:v>
                </c:pt>
                <c:pt idx="1">
                  <c:v>3</c:v>
                </c:pt>
                <c:pt idx="2">
                  <c:v>4</c:v>
                </c:pt>
                <c:pt idx="3">
                  <c:v>0</c:v>
                </c:pt>
                <c:pt idx="4">
                  <c:v>2</c:v>
                </c:pt>
              </c:numCache>
            </c:numRef>
          </c:yVal>
        </c:ser>
        <c:ser>
          <c:idx val="1"/>
          <c:order val="1"/>
          <c:tx>
            <c:strRef>
              <c:f>'Master Challenges'!$B$18</c:f>
              <c:strCache>
                <c:ptCount val="1"/>
                <c:pt idx="0">
                  <c:v>Environmental monitoring</c:v>
                </c:pt>
              </c:strCache>
            </c:strRef>
          </c:tx>
          <c:spPr>
            <a:ln w="28575">
              <a:noFill/>
            </a:ln>
          </c:spPr>
          <c:marker>
            <c:spPr>
              <a:solidFill>
                <a:srgbClr val="4F81BD"/>
              </a:solidFill>
            </c:spPr>
          </c:marker>
          <c:xVal>
            <c:numRef>
              <c:f>'Master Challenges'!$D$3:$H$3</c:f>
              <c:numCache>
                <c:formatCode>General</c:formatCode>
                <c:ptCount val="5"/>
                <c:pt idx="0">
                  <c:v>0.5</c:v>
                </c:pt>
                <c:pt idx="1">
                  <c:v>1.5</c:v>
                </c:pt>
                <c:pt idx="2">
                  <c:v>2.5</c:v>
                </c:pt>
                <c:pt idx="3">
                  <c:v>3.5</c:v>
                </c:pt>
                <c:pt idx="4">
                  <c:v>4.5</c:v>
                </c:pt>
              </c:numCache>
            </c:numRef>
          </c:xVal>
          <c:yVal>
            <c:numRef>
              <c:f>'Master Challenges'!$D$18:$H$18</c:f>
              <c:numCache>
                <c:formatCode>General</c:formatCode>
                <c:ptCount val="5"/>
                <c:pt idx="0">
                  <c:v>1.05</c:v>
                </c:pt>
                <c:pt idx="1">
                  <c:v>2.0499999999999998</c:v>
                </c:pt>
                <c:pt idx="2">
                  <c:v>2.0499999999999998</c:v>
                </c:pt>
                <c:pt idx="3">
                  <c:v>3.05</c:v>
                </c:pt>
                <c:pt idx="4">
                  <c:v>2.0499999999999998</c:v>
                </c:pt>
              </c:numCache>
            </c:numRef>
          </c:yVal>
        </c:ser>
        <c:ser>
          <c:idx val="2"/>
          <c:order val="2"/>
          <c:tx>
            <c:strRef>
              <c:f>'Master Challenges'!$B$19</c:f>
              <c:strCache>
                <c:ptCount val="1"/>
                <c:pt idx="0">
                  <c:v>Reservoir optimisation</c:v>
                </c:pt>
              </c:strCache>
            </c:strRef>
          </c:tx>
          <c:spPr>
            <a:ln w="28575">
              <a:noFill/>
            </a:ln>
          </c:spPr>
          <c:marker>
            <c:spPr>
              <a:noFill/>
            </c:spPr>
          </c:marker>
          <c:xVal>
            <c:numRef>
              <c:f>'Master Challenges'!$D$3:$H$3</c:f>
              <c:numCache>
                <c:formatCode>General</c:formatCode>
                <c:ptCount val="5"/>
                <c:pt idx="0">
                  <c:v>0.5</c:v>
                </c:pt>
                <c:pt idx="1">
                  <c:v>1.5</c:v>
                </c:pt>
                <c:pt idx="2">
                  <c:v>2.5</c:v>
                </c:pt>
                <c:pt idx="3">
                  <c:v>3.5</c:v>
                </c:pt>
                <c:pt idx="4">
                  <c:v>4.5</c:v>
                </c:pt>
              </c:numCache>
            </c:numRef>
          </c:xVal>
          <c:yVal>
            <c:numRef>
              <c:f>'Master Challenges'!$D$19:$H$19</c:f>
              <c:numCache>
                <c:formatCode>General</c:formatCode>
                <c:ptCount val="5"/>
                <c:pt idx="0">
                  <c:v>3.1</c:v>
                </c:pt>
                <c:pt idx="1">
                  <c:v>3.1</c:v>
                </c:pt>
                <c:pt idx="2">
                  <c:v>3.1</c:v>
                </c:pt>
                <c:pt idx="3">
                  <c:v>0.1</c:v>
                </c:pt>
                <c:pt idx="4">
                  <c:v>2.1</c:v>
                </c:pt>
              </c:numCache>
            </c:numRef>
          </c:yVal>
        </c:ser>
        <c:axId val="119105024"/>
        <c:axId val="119106944"/>
      </c:scatterChart>
      <c:valAx>
        <c:axId val="119105024"/>
        <c:scaling>
          <c:orientation val="minMax"/>
        </c:scaling>
        <c:axPos val="b"/>
        <c:majorGridlines/>
        <c:title>
          <c:tx>
            <c:rich>
              <a:bodyPr/>
              <a:lstStyle/>
              <a:p>
                <a:pPr>
                  <a:defRPr/>
                </a:pPr>
                <a:r>
                  <a:rPr lang="en-US"/>
                  <a:t>Lifecycle stage</a:t>
                </a:r>
              </a:p>
            </c:rich>
          </c:tx>
        </c:title>
        <c:numFmt formatCode="General" sourceLinked="1"/>
        <c:tickLblPos val="nextTo"/>
        <c:crossAx val="119106944"/>
        <c:crosses val="autoZero"/>
        <c:crossBetween val="midCat"/>
        <c:majorUnit val="1"/>
      </c:valAx>
      <c:valAx>
        <c:axId val="119106944"/>
        <c:scaling>
          <c:orientation val="minMax"/>
        </c:scaling>
        <c:axPos val="l"/>
        <c:majorGridlines/>
        <c:title>
          <c:tx>
            <c:rich>
              <a:bodyPr rot="-5400000" vert="horz"/>
              <a:lstStyle/>
              <a:p>
                <a:pPr>
                  <a:defRPr/>
                </a:pPr>
                <a:r>
                  <a:rPr lang="en-US"/>
                  <a:t>Value vs. existing tech</a:t>
                </a:r>
              </a:p>
            </c:rich>
          </c:tx>
        </c:title>
        <c:numFmt formatCode="General" sourceLinked="1"/>
        <c:tickLblPos val="nextTo"/>
        <c:crossAx val="119105024"/>
        <c:crosses val="autoZero"/>
        <c:crossBetween val="midCat"/>
        <c:majorUnit val="1"/>
      </c:valAx>
    </c:plotArea>
    <c:legend>
      <c:legendPos val="r"/>
    </c:legend>
    <c:plotVisOnly val="1"/>
  </c:chart>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7279358388635677E-2"/>
          <c:y val="1.5964408704804381E-2"/>
          <c:w val="0.68704092952144935"/>
          <c:h val="0.82118281683354344"/>
        </c:manualLayout>
      </c:layout>
      <c:scatterChart>
        <c:scatterStyle val="lineMarker"/>
        <c:ser>
          <c:idx val="0"/>
          <c:order val="0"/>
          <c:tx>
            <c:strRef>
              <c:f>'Master Challenges'!$B$17</c:f>
              <c:strCache>
                <c:ptCount val="1"/>
                <c:pt idx="0">
                  <c:v>Identifying transport infrastructure</c:v>
                </c:pt>
              </c:strCache>
            </c:strRef>
          </c:tx>
          <c:spPr>
            <a:ln w="28575">
              <a:noFill/>
            </a:ln>
          </c:spPr>
          <c:marker>
            <c:spPr>
              <a:noFill/>
            </c:spPr>
          </c:marker>
          <c:xVal>
            <c:numRef>
              <c:f>'Master Challenges'!$D$29:$H$29</c:f>
              <c:numCache>
                <c:formatCode>General</c:formatCode>
                <c:ptCount val="5"/>
                <c:pt idx="0">
                  <c:v>0.1</c:v>
                </c:pt>
                <c:pt idx="1">
                  <c:v>1.1000000000000001</c:v>
                </c:pt>
                <c:pt idx="2">
                  <c:v>2.1</c:v>
                </c:pt>
                <c:pt idx="3">
                  <c:v>3.1</c:v>
                </c:pt>
                <c:pt idx="4">
                  <c:v>4.0999999999999996</c:v>
                </c:pt>
              </c:numCache>
            </c:numRef>
          </c:xVal>
          <c:yVal>
            <c:numRef>
              <c:f>'Master Challenges'!$D$4:$H$4</c:f>
              <c:numCache>
                <c:formatCode>General</c:formatCode>
                <c:ptCount val="5"/>
                <c:pt idx="0">
                  <c:v>2</c:v>
                </c:pt>
                <c:pt idx="1">
                  <c:v>3</c:v>
                </c:pt>
                <c:pt idx="2">
                  <c:v>4</c:v>
                </c:pt>
                <c:pt idx="3">
                  <c:v>0</c:v>
                </c:pt>
                <c:pt idx="4">
                  <c:v>2</c:v>
                </c:pt>
              </c:numCache>
            </c:numRef>
          </c:yVal>
        </c:ser>
        <c:ser>
          <c:idx val="1"/>
          <c:order val="1"/>
          <c:tx>
            <c:strRef>
              <c:f>'Master Challenges'!$B$18</c:f>
              <c:strCache>
                <c:ptCount val="1"/>
                <c:pt idx="0">
                  <c:v>Environmental monitoring</c:v>
                </c:pt>
              </c:strCache>
            </c:strRef>
          </c:tx>
          <c:spPr>
            <a:ln w="28575">
              <a:noFill/>
            </a:ln>
          </c:spPr>
          <c:marker>
            <c:symbol val="square"/>
            <c:size val="12"/>
            <c:spPr>
              <a:solidFill>
                <a:srgbClr val="4F81BD"/>
              </a:solidFill>
            </c:spPr>
          </c:marker>
          <c:xVal>
            <c:numRef>
              <c:f>'Master Challenges'!$D$30:$H$30</c:f>
              <c:numCache>
                <c:formatCode>General</c:formatCode>
                <c:ptCount val="5"/>
                <c:pt idx="0">
                  <c:v>0.2</c:v>
                </c:pt>
                <c:pt idx="1">
                  <c:v>1.2000000000000002</c:v>
                </c:pt>
                <c:pt idx="2">
                  <c:v>2.2000000000000002</c:v>
                </c:pt>
                <c:pt idx="3">
                  <c:v>3.2</c:v>
                </c:pt>
                <c:pt idx="4">
                  <c:v>4.1999999999999993</c:v>
                </c:pt>
              </c:numCache>
            </c:numRef>
          </c:xVal>
          <c:yVal>
            <c:numRef>
              <c:f>'Master Challenges'!$D$5:$H$5</c:f>
              <c:numCache>
                <c:formatCode>General</c:formatCode>
                <c:ptCount val="5"/>
                <c:pt idx="0">
                  <c:v>1</c:v>
                </c:pt>
                <c:pt idx="1">
                  <c:v>2</c:v>
                </c:pt>
                <c:pt idx="2">
                  <c:v>2</c:v>
                </c:pt>
                <c:pt idx="3">
                  <c:v>3</c:v>
                </c:pt>
                <c:pt idx="4">
                  <c:v>2</c:v>
                </c:pt>
              </c:numCache>
            </c:numRef>
          </c:yVal>
        </c:ser>
        <c:ser>
          <c:idx val="2"/>
          <c:order val="2"/>
          <c:tx>
            <c:strRef>
              <c:f>'Master Challenges'!$B$19</c:f>
              <c:strCache>
                <c:ptCount val="1"/>
                <c:pt idx="0">
                  <c:v>Reservoir optimisation</c:v>
                </c:pt>
              </c:strCache>
            </c:strRef>
          </c:tx>
          <c:spPr>
            <a:ln w="28575">
              <a:noFill/>
            </a:ln>
          </c:spPr>
          <c:marker>
            <c:spPr>
              <a:noFill/>
            </c:spPr>
          </c:marker>
          <c:xVal>
            <c:numRef>
              <c:f>'Master Challenges'!$D$31:$H$31</c:f>
              <c:numCache>
                <c:formatCode>General</c:formatCode>
                <c:ptCount val="5"/>
                <c:pt idx="0">
                  <c:v>0.30000000000000004</c:v>
                </c:pt>
                <c:pt idx="1">
                  <c:v>1.3000000000000003</c:v>
                </c:pt>
                <c:pt idx="2">
                  <c:v>2.3000000000000003</c:v>
                </c:pt>
                <c:pt idx="3">
                  <c:v>3.3000000000000003</c:v>
                </c:pt>
                <c:pt idx="4">
                  <c:v>4.2999999999999989</c:v>
                </c:pt>
              </c:numCache>
            </c:numRef>
          </c:xVal>
          <c:yVal>
            <c:numRef>
              <c:f>'Master Challenges'!$D$6:$H$6</c:f>
              <c:numCache>
                <c:formatCode>General</c:formatCode>
                <c:ptCount val="5"/>
                <c:pt idx="0">
                  <c:v>3</c:v>
                </c:pt>
                <c:pt idx="1">
                  <c:v>3</c:v>
                </c:pt>
                <c:pt idx="2">
                  <c:v>3</c:v>
                </c:pt>
                <c:pt idx="3">
                  <c:v>0</c:v>
                </c:pt>
                <c:pt idx="4">
                  <c:v>2</c:v>
                </c:pt>
              </c:numCache>
            </c:numRef>
          </c:yVal>
        </c:ser>
        <c:ser>
          <c:idx val="3"/>
          <c:order val="3"/>
          <c:tx>
            <c:strRef>
              <c:f>'Master Challenges'!$B$20</c:f>
              <c:strCache>
                <c:ptCount val="1"/>
                <c:pt idx="0">
                  <c:v>Asset protection</c:v>
                </c:pt>
              </c:strCache>
            </c:strRef>
          </c:tx>
          <c:spPr>
            <a:ln w="28575">
              <a:noFill/>
            </a:ln>
          </c:spPr>
          <c:xVal>
            <c:numRef>
              <c:f>'Master Challenges'!$D$32:$H$32</c:f>
              <c:numCache>
                <c:formatCode>General</c:formatCode>
                <c:ptCount val="5"/>
                <c:pt idx="0">
                  <c:v>0.4</c:v>
                </c:pt>
                <c:pt idx="1">
                  <c:v>1.4000000000000004</c:v>
                </c:pt>
                <c:pt idx="2">
                  <c:v>2.4000000000000004</c:v>
                </c:pt>
                <c:pt idx="3">
                  <c:v>3.4000000000000004</c:v>
                </c:pt>
                <c:pt idx="4">
                  <c:v>4.3999999999999986</c:v>
                </c:pt>
              </c:numCache>
            </c:numRef>
          </c:xVal>
          <c:yVal>
            <c:numRef>
              <c:f>'Master Challenges'!$D$7:$I$7</c:f>
              <c:numCache>
                <c:formatCode>General</c:formatCode>
                <c:ptCount val="6"/>
                <c:pt idx="0">
                  <c:v>2</c:v>
                </c:pt>
                <c:pt idx="1">
                  <c:v>2</c:v>
                </c:pt>
                <c:pt idx="2">
                  <c:v>4</c:v>
                </c:pt>
                <c:pt idx="3">
                  <c:v>2</c:v>
                </c:pt>
                <c:pt idx="4">
                  <c:v>2</c:v>
                </c:pt>
                <c:pt idx="5">
                  <c:v>1</c:v>
                </c:pt>
              </c:numCache>
            </c:numRef>
          </c:yVal>
        </c:ser>
        <c:axId val="134679168"/>
        <c:axId val="134701824"/>
      </c:scatterChart>
      <c:valAx>
        <c:axId val="134679168"/>
        <c:scaling>
          <c:orientation val="minMax"/>
        </c:scaling>
        <c:axPos val="b"/>
        <c:majorGridlines/>
        <c:title>
          <c:tx>
            <c:rich>
              <a:bodyPr/>
              <a:lstStyle/>
              <a:p>
                <a:pPr>
                  <a:defRPr/>
                </a:pPr>
                <a:r>
                  <a:rPr lang="en-US"/>
                  <a:t>Lifecycle stage</a:t>
                </a:r>
              </a:p>
            </c:rich>
          </c:tx>
        </c:title>
        <c:numFmt formatCode="General" sourceLinked="1"/>
        <c:tickLblPos val="nextTo"/>
        <c:crossAx val="134701824"/>
        <c:crosses val="autoZero"/>
        <c:crossBetween val="midCat"/>
        <c:majorUnit val="1"/>
      </c:valAx>
      <c:valAx>
        <c:axId val="134701824"/>
        <c:scaling>
          <c:orientation val="minMax"/>
          <c:max val="5"/>
          <c:min val="0"/>
        </c:scaling>
        <c:axPos val="l"/>
        <c:majorGridlines/>
        <c:title>
          <c:tx>
            <c:rich>
              <a:bodyPr rot="-5400000" vert="horz"/>
              <a:lstStyle/>
              <a:p>
                <a:pPr>
                  <a:defRPr/>
                </a:pPr>
                <a:r>
                  <a:rPr lang="en-US"/>
                  <a:t>Value vs. existing tech</a:t>
                </a:r>
              </a:p>
            </c:rich>
          </c:tx>
        </c:title>
        <c:numFmt formatCode="General" sourceLinked="1"/>
        <c:tickLblPos val="nextTo"/>
        <c:crossAx val="134679168"/>
        <c:crosses val="autoZero"/>
        <c:crossBetween val="midCat"/>
        <c:majorUnit val="1"/>
      </c:valAx>
    </c:plotArea>
    <c:legend>
      <c:legendPos val="r"/>
      <c:layout>
        <c:manualLayout>
          <c:xMode val="edge"/>
          <c:yMode val="edge"/>
          <c:x val="0.77829499019427995"/>
          <c:y val="0.20642819876924212"/>
          <c:w val="0.21689100219844554"/>
          <c:h val="0.34557495511913588"/>
        </c:manualLayout>
      </c:layout>
    </c:legend>
    <c:plotVisOnly val="1"/>
  </c:chart>
  <c:txPr>
    <a:bodyPr/>
    <a:lstStyle/>
    <a:p>
      <a:pPr>
        <a:defRPr sz="2000"/>
      </a:pPr>
      <a:endParaRPr lang="en-US"/>
    </a:p>
  </c:txPr>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8</xdr:col>
      <xdr:colOff>171450</xdr:colOff>
      <xdr:row>66</xdr:row>
      <xdr:rowOff>30480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5334000"/>
          <a:ext cx="10972800" cy="726948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153360</xdr:colOff>
      <xdr:row>1</xdr:row>
      <xdr:rowOff>51868</xdr:rowOff>
    </xdr:from>
    <xdr:to>
      <xdr:col>20</xdr:col>
      <xdr:colOff>180814</xdr:colOff>
      <xdr:row>14</xdr:row>
      <xdr:rowOff>163286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518311</xdr:colOff>
      <xdr:row>15</xdr:row>
      <xdr:rowOff>51955</xdr:rowOff>
    </xdr:from>
    <xdr:to>
      <xdr:col>19</xdr:col>
      <xdr:colOff>69273</xdr:colOff>
      <xdr:row>26</xdr:row>
      <xdr:rowOff>174417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134832</xdr:colOff>
      <xdr:row>15</xdr:row>
      <xdr:rowOff>107620</xdr:rowOff>
    </xdr:from>
    <xdr:to>
      <xdr:col>36</xdr:col>
      <xdr:colOff>308015</xdr:colOff>
      <xdr:row>55</xdr:row>
      <xdr:rowOff>176892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CQ117"/>
  <sheetViews>
    <sheetView showGridLines="0" tabSelected="1" zoomScaleNormal="100" workbookViewId="0">
      <pane xSplit="4" ySplit="2" topLeftCell="E3" activePane="bottomRight" state="frozen"/>
      <selection pane="topRight" activeCell="E1" sqref="E1"/>
      <selection pane="bottomLeft" activeCell="A3" sqref="A3"/>
      <selection pane="bottomRight" activeCell="C5" sqref="C5"/>
    </sheetView>
  </sheetViews>
  <sheetFormatPr defaultRowHeight="12.75"/>
  <cols>
    <col min="1" max="1" width="3" style="26" customWidth="1"/>
    <col min="2" max="2" width="12.5703125" style="26" customWidth="1"/>
    <col min="3" max="3" width="18" style="26" customWidth="1"/>
    <col min="4" max="4" width="35.140625" style="26" customWidth="1"/>
    <col min="5" max="5" width="12.42578125" style="26" customWidth="1"/>
    <col min="6" max="6" width="13" style="26" customWidth="1"/>
    <col min="7" max="7" width="13.140625" style="26" customWidth="1"/>
    <col min="8" max="8" width="40.140625" style="26" customWidth="1"/>
    <col min="9" max="9" width="16.7109375" style="26" customWidth="1"/>
    <col min="10" max="10" width="40.140625" style="26" customWidth="1"/>
    <col min="11" max="11" width="26.7109375" style="26" customWidth="1"/>
    <col min="12" max="14" width="16.7109375" style="26" customWidth="1"/>
    <col min="15" max="19" width="6.7109375" style="26" customWidth="1"/>
    <col min="20" max="34" width="16.7109375" style="26" customWidth="1"/>
    <col min="35" max="35" width="16.7109375" style="26" hidden="1" customWidth="1"/>
    <col min="36" max="36" width="38.5703125" style="26" hidden="1" customWidth="1"/>
    <col min="37" max="50" width="6.7109375" style="26" hidden="1" customWidth="1"/>
    <col min="51" max="51" width="16.7109375" style="26" hidden="1" customWidth="1"/>
    <col min="52" max="69" width="6.7109375" style="43" hidden="1" customWidth="1"/>
    <col min="70" max="70" width="6.7109375" style="26" hidden="1" customWidth="1"/>
    <col min="71" max="71" width="16.5703125" style="26" hidden="1" customWidth="1"/>
    <col min="72" max="87" width="6.7109375" style="26" hidden="1" customWidth="1"/>
    <col min="88" max="88" width="6.7109375" style="46" hidden="1" customWidth="1"/>
    <col min="89" max="89" width="91.5703125" style="26" hidden="1" customWidth="1"/>
    <col min="90" max="90" width="9.140625" style="26" hidden="1" customWidth="1"/>
    <col min="91" max="91" width="47.5703125" style="26" hidden="1" customWidth="1"/>
    <col min="92" max="92" width="15.85546875" style="26" hidden="1" customWidth="1"/>
    <col min="93" max="94" width="9.140625" style="26" hidden="1" customWidth="1"/>
    <col min="95" max="95" width="0" style="26" hidden="1" customWidth="1"/>
    <col min="96" max="16384" width="9.140625" style="26"/>
  </cols>
  <sheetData>
    <row r="1" spans="1:95">
      <c r="A1" s="25"/>
      <c r="AK1" s="26">
        <v>1</v>
      </c>
      <c r="AL1" s="26">
        <v>2</v>
      </c>
      <c r="AM1" s="26">
        <v>3</v>
      </c>
      <c r="AN1" s="26">
        <v>4</v>
      </c>
      <c r="AO1" s="26">
        <v>5</v>
      </c>
      <c r="AP1" s="26">
        <v>6</v>
      </c>
      <c r="AQ1" s="26">
        <v>7</v>
      </c>
      <c r="AR1" s="26">
        <v>8</v>
      </c>
      <c r="AS1" s="26">
        <v>9</v>
      </c>
      <c r="AT1" s="26">
        <v>10</v>
      </c>
      <c r="AU1" s="26">
        <v>11</v>
      </c>
      <c r="AV1" s="26">
        <v>12</v>
      </c>
      <c r="AW1" s="26">
        <v>13</v>
      </c>
      <c r="AX1" s="26">
        <v>14</v>
      </c>
    </row>
    <row r="2" spans="1:95" s="29" customFormat="1" ht="144" customHeight="1">
      <c r="A2" s="27"/>
      <c r="B2" s="52" t="s">
        <v>0</v>
      </c>
      <c r="C2" s="52" t="s">
        <v>1</v>
      </c>
      <c r="D2" s="52" t="s">
        <v>723</v>
      </c>
      <c r="E2" s="52" t="s">
        <v>22</v>
      </c>
      <c r="F2" s="52" t="s">
        <v>608</v>
      </c>
      <c r="G2" s="28" t="s">
        <v>258</v>
      </c>
      <c r="H2" s="52" t="s">
        <v>287</v>
      </c>
      <c r="I2" s="52" t="s">
        <v>802</v>
      </c>
      <c r="J2" s="52" t="s">
        <v>288</v>
      </c>
      <c r="K2" s="52" t="s">
        <v>2</v>
      </c>
      <c r="L2" s="52" t="s">
        <v>289</v>
      </c>
      <c r="M2" s="52" t="s">
        <v>286</v>
      </c>
      <c r="N2" s="28" t="s">
        <v>3</v>
      </c>
      <c r="O2" s="52" t="s">
        <v>1071</v>
      </c>
      <c r="P2" s="52" t="s">
        <v>16</v>
      </c>
      <c r="Q2" s="52" t="s">
        <v>17</v>
      </c>
      <c r="R2" s="52" t="s">
        <v>18</v>
      </c>
      <c r="S2" s="52" t="s">
        <v>19</v>
      </c>
      <c r="T2" s="52" t="s">
        <v>4</v>
      </c>
      <c r="U2" s="52" t="s">
        <v>5</v>
      </c>
      <c r="V2" s="52" t="s">
        <v>20</v>
      </c>
      <c r="W2" s="52" t="s">
        <v>6</v>
      </c>
      <c r="X2" s="52" t="s">
        <v>7</v>
      </c>
      <c r="Y2" s="52" t="s">
        <v>291</v>
      </c>
      <c r="Z2" s="28" t="s">
        <v>9</v>
      </c>
      <c r="AA2" s="52" t="s">
        <v>10</v>
      </c>
      <c r="AB2" s="52" t="s">
        <v>11</v>
      </c>
      <c r="AC2" s="52" t="s">
        <v>12</v>
      </c>
      <c r="AD2" s="52" t="s">
        <v>292</v>
      </c>
      <c r="AE2" s="52" t="s">
        <v>497</v>
      </c>
      <c r="AF2" s="52" t="s">
        <v>13</v>
      </c>
      <c r="AG2" s="52" t="s">
        <v>14</v>
      </c>
      <c r="AH2" s="52" t="s">
        <v>15</v>
      </c>
      <c r="AI2" s="28"/>
      <c r="AJ2" s="50" t="s">
        <v>803</v>
      </c>
      <c r="AK2" s="48" t="s">
        <v>804</v>
      </c>
      <c r="AL2" s="48" t="s">
        <v>805</v>
      </c>
      <c r="AM2" s="48" t="s">
        <v>988</v>
      </c>
      <c r="AN2" s="48" t="s">
        <v>806</v>
      </c>
      <c r="AO2" s="48" t="s">
        <v>807</v>
      </c>
      <c r="AP2" s="48" t="s">
        <v>808</v>
      </c>
      <c r="AQ2" s="48" t="s">
        <v>809</v>
      </c>
      <c r="AR2" s="48" t="s">
        <v>810</v>
      </c>
      <c r="AS2" s="48" t="s">
        <v>811</v>
      </c>
      <c r="AT2" s="48" t="s">
        <v>842</v>
      </c>
      <c r="AU2" s="48" t="s">
        <v>812</v>
      </c>
      <c r="AV2" s="48" t="s">
        <v>996</v>
      </c>
      <c r="AW2" s="48" t="s">
        <v>813</v>
      </c>
      <c r="AX2" s="48" t="s">
        <v>814</v>
      </c>
      <c r="AY2" s="52"/>
      <c r="AZ2" s="53" t="s">
        <v>376</v>
      </c>
      <c r="BA2" s="53" t="s">
        <v>282</v>
      </c>
      <c r="BB2" s="53" t="s">
        <v>309</v>
      </c>
      <c r="BC2" s="53" t="s">
        <v>335</v>
      </c>
      <c r="BD2" s="53" t="s">
        <v>446</v>
      </c>
      <c r="BE2" s="53" t="s">
        <v>338</v>
      </c>
      <c r="BF2" s="53" t="s">
        <v>447</v>
      </c>
      <c r="BG2" s="53" t="s">
        <v>332</v>
      </c>
      <c r="BH2" s="53" t="s">
        <v>293</v>
      </c>
      <c r="BI2" s="53" t="s">
        <v>325</v>
      </c>
      <c r="BJ2" s="53" t="s">
        <v>323</v>
      </c>
      <c r="BK2" s="53" t="s">
        <v>312</v>
      </c>
      <c r="BL2" s="53" t="s">
        <v>314</v>
      </c>
      <c r="BM2" s="53" t="s">
        <v>556</v>
      </c>
      <c r="BN2" s="53" t="s">
        <v>316</v>
      </c>
      <c r="BO2" s="53" t="s">
        <v>448</v>
      </c>
      <c r="BP2" s="53" t="s">
        <v>321</v>
      </c>
      <c r="BQ2" s="53" t="s">
        <v>319</v>
      </c>
      <c r="BR2" s="42"/>
      <c r="BS2" s="50" t="s">
        <v>836</v>
      </c>
      <c r="BT2" s="53" t="str">
        <f>'List C1&amp;2 - Regions'!G3</f>
        <v>Generic onshore (Unspecified)</v>
      </c>
      <c r="BU2" s="53" t="str">
        <f>'List C1&amp;2 - Regions'!H3</f>
        <v>Algeria (OTM)</v>
      </c>
      <c r="BV2" s="53" t="str">
        <f>'List C1&amp;2 - Regions'!I3</f>
        <v>Australia (Hatfield)</v>
      </c>
      <c r="BW2" s="53" t="str">
        <f>'List C1&amp;2 - Regions'!J3</f>
        <v>Canada (Hatfield)</v>
      </c>
      <c r="BX2" s="53" t="str">
        <f>'List C1&amp;2 - Regions'!K3</f>
        <v>DRC (OTM)</v>
      </c>
      <c r="BY2" s="53" t="str">
        <f>'List C1&amp;2 - Regions'!L3</f>
        <v>Indonesia, Malaysia, Brunei (Hatfield)</v>
      </c>
      <c r="BZ2" s="53" t="str">
        <f>'List C1&amp;2 - Regions'!M3</f>
        <v>Kenya (Hatfield)</v>
      </c>
      <c r="CA2" s="53" t="str">
        <f>'List C1&amp;2 - Regions'!N3</f>
        <v>Mexico (OTM)</v>
      </c>
      <c r="CB2" s="53" t="str">
        <f>'List C1&amp;2 - Regions'!O3</f>
        <v>Papua New Guinea (Hatfield)</v>
      </c>
      <c r="CC2" s="53" t="str">
        <f>'List C1&amp;2 - Regions'!P3</f>
        <v>Peru (Hatfield)</v>
      </c>
      <c r="CD2" s="53" t="str">
        <f>'List C1&amp;2 - Regions'!Q3</f>
        <v>Poland (Hatfield)</v>
      </c>
      <c r="CE2" s="53" t="str">
        <f>'List C1&amp;2 - Regions'!R3</f>
        <v>South Africa (OTM)</v>
      </c>
      <c r="CF2" s="53" t="str">
        <f>'List C1&amp;2 - Regions'!S3</f>
        <v>South Sudan (OTM)</v>
      </c>
      <c r="CG2" s="53" t="str">
        <f>'List C1&amp;2 - Regions'!T3</f>
        <v>Tanzania (OTM)</v>
      </c>
      <c r="CH2" s="53" t="str">
        <f>'List C1&amp;2 - Regions'!U3</f>
        <v>Turkey (OTM)</v>
      </c>
      <c r="CI2" s="53" t="str">
        <f>'List C1&amp;2 - Regions'!V3</f>
        <v>Uganda (OTM)</v>
      </c>
      <c r="CJ2" s="47"/>
    </row>
    <row r="3" spans="1:95" s="31" customFormat="1" ht="91.5" customHeight="1">
      <c r="A3" s="30"/>
      <c r="B3" s="54" t="s">
        <v>277</v>
      </c>
      <c r="C3" s="35" t="s">
        <v>352</v>
      </c>
      <c r="D3" s="35" t="s">
        <v>293</v>
      </c>
      <c r="E3" s="35" t="s">
        <v>88</v>
      </c>
      <c r="F3" s="35" t="s">
        <v>727</v>
      </c>
      <c r="G3" s="55"/>
      <c r="H3" s="35" t="s">
        <v>904</v>
      </c>
      <c r="I3" s="35" t="str">
        <f>AJ3</f>
        <v xml:space="preserve">1. Obtain detailed topographic information,            13. Monitor ground movement,   </v>
      </c>
      <c r="J3" s="35" t="s">
        <v>345</v>
      </c>
      <c r="K3" s="35" t="s">
        <v>905</v>
      </c>
      <c r="L3" s="35" t="s">
        <v>906</v>
      </c>
      <c r="M3" s="35" t="s">
        <v>350</v>
      </c>
      <c r="N3" s="55"/>
      <c r="O3" s="35">
        <v>0</v>
      </c>
      <c r="P3" s="35">
        <v>0</v>
      </c>
      <c r="Q3" s="35">
        <v>0</v>
      </c>
      <c r="R3" s="35">
        <v>3</v>
      </c>
      <c r="S3" s="35">
        <v>2</v>
      </c>
      <c r="T3" s="35" t="s">
        <v>278</v>
      </c>
      <c r="U3" s="35" t="s">
        <v>346</v>
      </c>
      <c r="V3" s="35" t="str">
        <f>BS3</f>
        <v>Generic onshore (Unspecified)</v>
      </c>
      <c r="W3" s="35" t="s">
        <v>252</v>
      </c>
      <c r="X3" s="35" t="s">
        <v>262</v>
      </c>
      <c r="Y3" s="35" t="s">
        <v>264</v>
      </c>
      <c r="Z3" s="55"/>
      <c r="AA3" s="35" t="s">
        <v>302</v>
      </c>
      <c r="AB3" s="35" t="s">
        <v>304</v>
      </c>
      <c r="AC3" s="35" t="s">
        <v>305</v>
      </c>
      <c r="AD3" s="35"/>
      <c r="AE3" s="35" t="s">
        <v>306</v>
      </c>
      <c r="AF3" s="35" t="s">
        <v>272</v>
      </c>
      <c r="AG3" s="35" t="s">
        <v>347</v>
      </c>
      <c r="AH3" s="35" t="s">
        <v>301</v>
      </c>
      <c r="AI3" s="55"/>
      <c r="AJ3" s="32" t="str">
        <f>CONCATENATE(AK3," ",AL3," ",AM3," ",AN3," ",AO3," ",AP3," ",AQ3," ",AR3," ",AS3," ",AT3," ",AU3," ",AV3," ",AW3," ",AX3," ")</f>
        <v xml:space="preserve">1. Obtain detailed topographic information,            13. Monitor ground movement,   </v>
      </c>
      <c r="AK3" s="56" t="s">
        <v>804</v>
      </c>
      <c r="AL3" s="56"/>
      <c r="AM3" s="56"/>
      <c r="AN3" s="56"/>
      <c r="AO3" s="56"/>
      <c r="AP3" s="56"/>
      <c r="AQ3" s="56"/>
      <c r="AR3" s="56"/>
      <c r="AS3" s="56"/>
      <c r="AT3" s="56"/>
      <c r="AU3" s="56"/>
      <c r="AV3" s="56"/>
      <c r="AW3" s="56" t="s">
        <v>813</v>
      </c>
      <c r="AX3" s="56"/>
      <c r="AY3" s="32"/>
      <c r="AZ3" s="57" t="str">
        <f t="shared" ref="AZ3:BB18" si="0">IF($D3=AZ$2,"Prim"," ")</f>
        <v xml:space="preserve"> </v>
      </c>
      <c r="BA3" s="57" t="str">
        <f t="shared" si="0"/>
        <v xml:space="preserve"> </v>
      </c>
      <c r="BB3" s="57" t="str">
        <f t="shared" si="0"/>
        <v xml:space="preserve"> </v>
      </c>
      <c r="BC3" s="57" t="s">
        <v>724</v>
      </c>
      <c r="BD3" s="57" t="str">
        <f t="shared" ref="BD3:BQ5" si="1">IF($D3=BD$2,"Prim"," ")</f>
        <v xml:space="preserve"> </v>
      </c>
      <c r="BE3" s="57" t="str">
        <f t="shared" si="1"/>
        <v xml:space="preserve"> </v>
      </c>
      <c r="BF3" s="57" t="str">
        <f t="shared" si="1"/>
        <v xml:space="preserve"> </v>
      </c>
      <c r="BG3" s="57" t="str">
        <f t="shared" si="1"/>
        <v xml:space="preserve"> </v>
      </c>
      <c r="BH3" s="57" t="str">
        <f t="shared" si="1"/>
        <v>Prim</v>
      </c>
      <c r="BI3" s="57" t="str">
        <f t="shared" si="1"/>
        <v xml:space="preserve"> </v>
      </c>
      <c r="BJ3" s="57" t="str">
        <f t="shared" si="1"/>
        <v xml:space="preserve"> </v>
      </c>
      <c r="BK3" s="57" t="str">
        <f t="shared" si="1"/>
        <v xml:space="preserve"> </v>
      </c>
      <c r="BL3" s="57" t="str">
        <f t="shared" si="1"/>
        <v xml:space="preserve"> </v>
      </c>
      <c r="BM3" s="57" t="str">
        <f t="shared" si="1"/>
        <v xml:space="preserve"> </v>
      </c>
      <c r="BN3" s="57" t="str">
        <f t="shared" si="1"/>
        <v xml:space="preserve"> </v>
      </c>
      <c r="BO3" s="57" t="str">
        <f t="shared" si="1"/>
        <v xml:space="preserve"> </v>
      </c>
      <c r="BP3" s="57" t="str">
        <f t="shared" si="1"/>
        <v xml:space="preserve"> </v>
      </c>
      <c r="BQ3" s="57" t="str">
        <f t="shared" si="1"/>
        <v xml:space="preserve"> </v>
      </c>
      <c r="BR3" s="33"/>
      <c r="BS3" s="51" t="str">
        <f>CONCATENATE(BT3,BU3,BV3,BW3,BX3,BY3,BZ3,CA3,CB3,CC3,CD3,CE3,CF3,CG3,CH3,CI3)</f>
        <v>Generic onshore (Unspecified)</v>
      </c>
      <c r="BT3" s="58" t="s">
        <v>820</v>
      </c>
      <c r="BU3" s="59"/>
      <c r="BV3" s="59"/>
      <c r="BW3" s="59"/>
      <c r="BX3" s="59"/>
      <c r="BY3" s="59"/>
      <c r="BZ3" s="59"/>
      <c r="CA3" s="59"/>
      <c r="CB3" s="59"/>
      <c r="CC3" s="59"/>
      <c r="CD3" s="59"/>
      <c r="CE3" s="59"/>
      <c r="CF3" s="59"/>
      <c r="CG3" s="59"/>
      <c r="CH3" s="59"/>
      <c r="CI3" s="59"/>
      <c r="CJ3" s="60"/>
      <c r="CK3" s="44" t="str">
        <f>'List A1&amp;2 - Themes '!G4</f>
        <v>ON 1.1: Seismic Planning - Areas of poor coupling</v>
      </c>
      <c r="CL3" s="33"/>
      <c r="CM3" s="32" t="s">
        <v>252</v>
      </c>
      <c r="CN3" s="30" t="s">
        <v>85</v>
      </c>
      <c r="CO3" s="30"/>
      <c r="CP3" s="30"/>
      <c r="CQ3" s="30"/>
    </row>
    <row r="4" spans="1:95" s="34" customFormat="1" ht="155.25" customHeight="1">
      <c r="A4" s="33"/>
      <c r="B4" s="54" t="s">
        <v>307</v>
      </c>
      <c r="C4" s="35" t="s">
        <v>353</v>
      </c>
      <c r="D4" s="35" t="s">
        <v>323</v>
      </c>
      <c r="E4" s="35" t="s">
        <v>88</v>
      </c>
      <c r="F4" s="35" t="s">
        <v>741</v>
      </c>
      <c r="G4" s="55"/>
      <c r="H4" s="35" t="s">
        <v>907</v>
      </c>
      <c r="I4" s="35" t="str">
        <f t="shared" ref="I4:I67" si="2">AJ4</f>
        <v xml:space="preserve">1. Obtain detailed topographic information,            13. Monitor ground movement,   </v>
      </c>
      <c r="J4" s="35" t="s">
        <v>348</v>
      </c>
      <c r="K4" s="35" t="s">
        <v>349</v>
      </c>
      <c r="L4" s="35" t="s">
        <v>908</v>
      </c>
      <c r="M4" s="35" t="s">
        <v>350</v>
      </c>
      <c r="N4" s="55"/>
      <c r="O4" s="35">
        <v>0</v>
      </c>
      <c r="P4" s="35">
        <v>0</v>
      </c>
      <c r="Q4" s="35">
        <v>1</v>
      </c>
      <c r="R4" s="35">
        <v>3</v>
      </c>
      <c r="S4" s="35">
        <v>1</v>
      </c>
      <c r="T4" s="35" t="s">
        <v>278</v>
      </c>
      <c r="U4" s="35" t="s">
        <v>346</v>
      </c>
      <c r="V4" s="35" t="str">
        <f t="shared" ref="V4:V67" si="3">BS4</f>
        <v>Generic onshore (Unspecified)</v>
      </c>
      <c r="W4" s="35" t="s">
        <v>252</v>
      </c>
      <c r="X4" s="35" t="s">
        <v>261</v>
      </c>
      <c r="Y4" s="35" t="s">
        <v>264</v>
      </c>
      <c r="Z4" s="55"/>
      <c r="AA4" s="35" t="s">
        <v>303</v>
      </c>
      <c r="AB4" s="35" t="s">
        <v>967</v>
      </c>
      <c r="AC4" s="35" t="s">
        <v>305</v>
      </c>
      <c r="AD4" s="35"/>
      <c r="AE4" s="35" t="s">
        <v>306</v>
      </c>
      <c r="AF4" s="35" t="s">
        <v>272</v>
      </c>
      <c r="AG4" s="35" t="s">
        <v>347</v>
      </c>
      <c r="AH4" s="35" t="s">
        <v>301</v>
      </c>
      <c r="AI4" s="55"/>
      <c r="AJ4" s="32" t="str">
        <f t="shared" ref="AJ4:AJ67" si="4">CONCATENATE(AK4," ",AL4," ",AM4," ",AN4," ",AO4," ",AP4," ",AQ4," ",AR4," ",AS4," ",AT4," ",AU4," ",AV4," ",AW4," ",AX4," ")</f>
        <v xml:space="preserve">1. Obtain detailed topographic information,            13. Monitor ground movement,   </v>
      </c>
      <c r="AK4" s="56" t="s">
        <v>804</v>
      </c>
      <c r="AL4" s="56"/>
      <c r="AM4" s="56"/>
      <c r="AN4" s="56"/>
      <c r="AO4" s="56"/>
      <c r="AP4" s="56"/>
      <c r="AQ4" s="56"/>
      <c r="AR4" s="56"/>
      <c r="AS4" s="56"/>
      <c r="AT4" s="56"/>
      <c r="AU4" s="56"/>
      <c r="AV4" s="56"/>
      <c r="AW4" s="56" t="s">
        <v>813</v>
      </c>
      <c r="AX4" s="56"/>
      <c r="AY4" s="32"/>
      <c r="AZ4" s="57" t="str">
        <f t="shared" si="0"/>
        <v xml:space="preserve"> </v>
      </c>
      <c r="BA4" s="57" t="str">
        <f t="shared" si="0"/>
        <v xml:space="preserve"> </v>
      </c>
      <c r="BB4" s="57" t="str">
        <f t="shared" si="0"/>
        <v xml:space="preserve"> </v>
      </c>
      <c r="BC4" s="57" t="str">
        <f t="shared" ref="BC4:BC15" si="5">IF($D4=BC$2,"Prim"," ")</f>
        <v xml:space="preserve"> </v>
      </c>
      <c r="BD4" s="57" t="str">
        <f t="shared" si="1"/>
        <v xml:space="preserve"> </v>
      </c>
      <c r="BE4" s="57" t="str">
        <f t="shared" si="1"/>
        <v xml:space="preserve"> </v>
      </c>
      <c r="BF4" s="57" t="str">
        <f t="shared" si="1"/>
        <v xml:space="preserve"> </v>
      </c>
      <c r="BG4" s="57" t="str">
        <f t="shared" si="1"/>
        <v xml:space="preserve"> </v>
      </c>
      <c r="BH4" s="57" t="str">
        <f t="shared" si="1"/>
        <v xml:space="preserve"> </v>
      </c>
      <c r="BI4" s="57" t="str">
        <f t="shared" si="1"/>
        <v xml:space="preserve"> </v>
      </c>
      <c r="BJ4" s="57" t="str">
        <f t="shared" si="1"/>
        <v>Prim</v>
      </c>
      <c r="BK4" s="57" t="str">
        <f t="shared" si="1"/>
        <v xml:space="preserve"> </v>
      </c>
      <c r="BL4" s="57" t="str">
        <f t="shared" si="1"/>
        <v xml:space="preserve"> </v>
      </c>
      <c r="BM4" s="57" t="str">
        <f t="shared" si="1"/>
        <v xml:space="preserve"> </v>
      </c>
      <c r="BN4" s="57" t="str">
        <f t="shared" si="1"/>
        <v xml:space="preserve"> </v>
      </c>
      <c r="BO4" s="57" t="str">
        <f t="shared" si="1"/>
        <v xml:space="preserve"> </v>
      </c>
      <c r="BP4" s="57" t="str">
        <f t="shared" si="1"/>
        <v xml:space="preserve"> </v>
      </c>
      <c r="BQ4" s="57" t="str">
        <f t="shared" si="1"/>
        <v xml:space="preserve"> </v>
      </c>
      <c r="BR4" s="33"/>
      <c r="BS4" s="51" t="str">
        <f t="shared" ref="BS4:BS67" si="6">CONCATENATE(BT4,BU4,BV4,BW4,BX4,BY4,BZ4,CA4,CB4,CC4,CD4,CE4,CF4,CG4,CH4,CI4)</f>
        <v>Generic onshore (Unspecified)</v>
      </c>
      <c r="BT4" s="58" t="s">
        <v>820</v>
      </c>
      <c r="BU4" s="59"/>
      <c r="BV4" s="59"/>
      <c r="BW4" s="59"/>
      <c r="BX4" s="59"/>
      <c r="BY4" s="59"/>
      <c r="BZ4" s="59"/>
      <c r="CA4" s="59"/>
      <c r="CB4" s="59"/>
      <c r="CC4" s="59"/>
      <c r="CD4" s="59"/>
      <c r="CE4" s="59"/>
      <c r="CF4" s="59"/>
      <c r="CG4" s="59"/>
      <c r="CH4" s="59"/>
      <c r="CI4" s="59"/>
      <c r="CJ4" s="60"/>
      <c r="CK4" s="44" t="str">
        <f>'List A1&amp;2 - Themes '!G5</f>
        <v xml:space="preserve">ON 1.2: Seismic Planning - Identification of adverse terrain for trafficability </v>
      </c>
      <c r="CL4" s="33"/>
      <c r="CM4" s="32" t="s">
        <v>253</v>
      </c>
      <c r="CN4" s="33"/>
      <c r="CO4" s="33"/>
      <c r="CP4" s="33"/>
      <c r="CQ4" s="33"/>
    </row>
    <row r="5" spans="1:95" s="34" customFormat="1" ht="114.75">
      <c r="A5" s="33"/>
      <c r="B5" s="54" t="s">
        <v>308</v>
      </c>
      <c r="C5" s="35" t="s">
        <v>351</v>
      </c>
      <c r="D5" s="35" t="s">
        <v>323</v>
      </c>
      <c r="E5" s="35" t="s">
        <v>88</v>
      </c>
      <c r="F5" s="35" t="s">
        <v>744</v>
      </c>
      <c r="G5" s="55"/>
      <c r="H5" s="35" t="s">
        <v>909</v>
      </c>
      <c r="I5" s="35" t="str">
        <f t="shared" si="2"/>
        <v xml:space="preserve">1. Obtain detailed topographic information,            13. Monitor ground movement,   </v>
      </c>
      <c r="J5" s="35" t="s">
        <v>294</v>
      </c>
      <c r="K5" s="61" t="s">
        <v>845</v>
      </c>
      <c r="L5" s="35" t="s">
        <v>983</v>
      </c>
      <c r="M5" s="35" t="s">
        <v>350</v>
      </c>
      <c r="N5" s="55"/>
      <c r="O5" s="35">
        <v>0</v>
      </c>
      <c r="P5" s="35">
        <v>0</v>
      </c>
      <c r="Q5" s="35">
        <v>0</v>
      </c>
      <c r="R5" s="35">
        <v>2</v>
      </c>
      <c r="S5" s="35">
        <v>0</v>
      </c>
      <c r="T5" s="35" t="s">
        <v>278</v>
      </c>
      <c r="U5" s="35" t="s">
        <v>346</v>
      </c>
      <c r="V5" s="35" t="str">
        <f t="shared" si="3"/>
        <v>Generic onshore (Unspecified)</v>
      </c>
      <c r="W5" s="35" t="s">
        <v>252</v>
      </c>
      <c r="X5" s="35" t="s">
        <v>262</v>
      </c>
      <c r="Y5" s="35" t="s">
        <v>264</v>
      </c>
      <c r="Z5" s="55"/>
      <c r="AA5" s="35" t="s">
        <v>303</v>
      </c>
      <c r="AB5" s="62"/>
      <c r="AC5" s="35" t="s">
        <v>305</v>
      </c>
      <c r="AD5" s="35"/>
      <c r="AE5" s="35" t="s">
        <v>306</v>
      </c>
      <c r="AF5" s="35" t="s">
        <v>272</v>
      </c>
      <c r="AG5" s="35" t="s">
        <v>347</v>
      </c>
      <c r="AH5" s="35" t="s">
        <v>301</v>
      </c>
      <c r="AI5" s="55"/>
      <c r="AJ5" s="32" t="str">
        <f t="shared" si="4"/>
        <v xml:space="preserve">1. Obtain detailed topographic information,            13. Monitor ground movement,   </v>
      </c>
      <c r="AK5" s="56" t="s">
        <v>804</v>
      </c>
      <c r="AL5" s="56"/>
      <c r="AM5" s="56"/>
      <c r="AN5" s="56"/>
      <c r="AO5" s="56"/>
      <c r="AP5" s="56"/>
      <c r="AQ5" s="56"/>
      <c r="AR5" s="56"/>
      <c r="AS5" s="56"/>
      <c r="AT5" s="56"/>
      <c r="AU5" s="56"/>
      <c r="AV5" s="56"/>
      <c r="AW5" s="56" t="s">
        <v>813</v>
      </c>
      <c r="AX5" s="56"/>
      <c r="AY5" s="32"/>
      <c r="AZ5" s="57" t="str">
        <f t="shared" si="0"/>
        <v xml:space="preserve"> </v>
      </c>
      <c r="BA5" s="57" t="str">
        <f t="shared" si="0"/>
        <v xml:space="preserve"> </v>
      </c>
      <c r="BB5" s="57" t="str">
        <f t="shared" si="0"/>
        <v xml:space="preserve"> </v>
      </c>
      <c r="BC5" s="57" t="str">
        <f t="shared" si="5"/>
        <v xml:space="preserve"> </v>
      </c>
      <c r="BD5" s="57" t="str">
        <f t="shared" si="1"/>
        <v xml:space="preserve"> </v>
      </c>
      <c r="BE5" s="57" t="str">
        <f t="shared" si="1"/>
        <v xml:space="preserve"> </v>
      </c>
      <c r="BF5" s="57" t="str">
        <f t="shared" si="1"/>
        <v xml:space="preserve"> </v>
      </c>
      <c r="BG5" s="57" t="str">
        <f t="shared" si="1"/>
        <v xml:space="preserve"> </v>
      </c>
      <c r="BH5" s="57" t="str">
        <f t="shared" si="1"/>
        <v xml:space="preserve"> </v>
      </c>
      <c r="BI5" s="57" t="str">
        <f t="shared" si="1"/>
        <v xml:space="preserve"> </v>
      </c>
      <c r="BJ5" s="57" t="str">
        <f t="shared" si="1"/>
        <v>Prim</v>
      </c>
      <c r="BK5" s="57" t="str">
        <f t="shared" si="1"/>
        <v xml:space="preserve"> </v>
      </c>
      <c r="BL5" s="57" t="str">
        <f t="shared" si="1"/>
        <v xml:space="preserve"> </v>
      </c>
      <c r="BM5" s="57" t="str">
        <f t="shared" si="1"/>
        <v xml:space="preserve"> </v>
      </c>
      <c r="BN5" s="57" t="str">
        <f t="shared" si="1"/>
        <v xml:space="preserve"> </v>
      </c>
      <c r="BO5" s="57" t="str">
        <f t="shared" si="1"/>
        <v xml:space="preserve"> </v>
      </c>
      <c r="BP5" s="57" t="str">
        <f t="shared" si="1"/>
        <v xml:space="preserve"> </v>
      </c>
      <c r="BQ5" s="57" t="str">
        <f t="shared" si="1"/>
        <v xml:space="preserve"> </v>
      </c>
      <c r="BR5" s="33"/>
      <c r="BS5" s="51" t="str">
        <f t="shared" si="6"/>
        <v>Generic onshore (Unspecified)</v>
      </c>
      <c r="BT5" s="58" t="s">
        <v>820</v>
      </c>
      <c r="BU5" s="59"/>
      <c r="BV5" s="59"/>
      <c r="BW5" s="59"/>
      <c r="BX5" s="59"/>
      <c r="BY5" s="59"/>
      <c r="BZ5" s="59"/>
      <c r="CA5" s="59"/>
      <c r="CB5" s="59"/>
      <c r="CC5" s="59"/>
      <c r="CD5" s="59"/>
      <c r="CE5" s="59"/>
      <c r="CF5" s="59"/>
      <c r="CG5" s="59"/>
      <c r="CH5" s="59"/>
      <c r="CI5" s="59"/>
      <c r="CJ5" s="60"/>
      <c r="CK5" s="44" t="str">
        <f>'List A1&amp;2 - Themes '!G6</f>
        <v>ON 1.3: Seismic Planning - Identification of environmentally sensitive areas</v>
      </c>
      <c r="CL5" s="33"/>
      <c r="CM5" s="32" t="s">
        <v>254</v>
      </c>
      <c r="CN5" s="33"/>
      <c r="CO5" s="33"/>
      <c r="CP5" s="33"/>
      <c r="CQ5" s="33"/>
    </row>
    <row r="6" spans="1:95" s="34" customFormat="1" ht="87" customHeight="1">
      <c r="A6" s="33"/>
      <c r="B6" s="54" t="s">
        <v>310</v>
      </c>
      <c r="C6" s="35" t="s">
        <v>354</v>
      </c>
      <c r="D6" s="35" t="s">
        <v>323</v>
      </c>
      <c r="E6" s="35" t="s">
        <v>88</v>
      </c>
      <c r="F6" s="35"/>
      <c r="G6" s="55"/>
      <c r="H6" s="63" t="s">
        <v>910</v>
      </c>
      <c r="I6" s="35" t="str">
        <f t="shared" si="2"/>
        <v xml:space="preserve">1. Obtain detailed topographic information,            13. Monitor ground movement,   </v>
      </c>
      <c r="J6" s="35" t="s">
        <v>355</v>
      </c>
      <c r="K6" s="61" t="s">
        <v>846</v>
      </c>
      <c r="L6" s="35" t="s">
        <v>912</v>
      </c>
      <c r="M6" s="35" t="s">
        <v>350</v>
      </c>
      <c r="N6" s="55"/>
      <c r="O6" s="35">
        <v>0</v>
      </c>
      <c r="P6" s="35">
        <v>3</v>
      </c>
      <c r="Q6" s="35">
        <v>3</v>
      </c>
      <c r="R6" s="35">
        <v>3</v>
      </c>
      <c r="S6" s="35">
        <v>0</v>
      </c>
      <c r="T6" s="35" t="s">
        <v>278</v>
      </c>
      <c r="U6" s="35" t="s">
        <v>346</v>
      </c>
      <c r="V6" s="35" t="str">
        <f t="shared" si="3"/>
        <v>Generic onshore (Unspecified)</v>
      </c>
      <c r="W6" s="35" t="s">
        <v>252</v>
      </c>
      <c r="X6" s="35" t="s">
        <v>260</v>
      </c>
      <c r="Y6" s="35" t="s">
        <v>264</v>
      </c>
      <c r="Z6" s="55"/>
      <c r="AA6" s="35" t="s">
        <v>303</v>
      </c>
      <c r="AB6" s="62"/>
      <c r="AC6" s="35" t="s">
        <v>357</v>
      </c>
      <c r="AD6" s="35"/>
      <c r="AE6" s="35" t="s">
        <v>306</v>
      </c>
      <c r="AF6" s="35" t="s">
        <v>271</v>
      </c>
      <c r="AG6" s="35" t="s">
        <v>347</v>
      </c>
      <c r="AH6" s="35" t="s">
        <v>301</v>
      </c>
      <c r="AI6" s="55"/>
      <c r="AJ6" s="32" t="str">
        <f t="shared" si="4"/>
        <v xml:space="preserve">1. Obtain detailed topographic information,            13. Monitor ground movement,   </v>
      </c>
      <c r="AK6" s="56" t="s">
        <v>804</v>
      </c>
      <c r="AL6" s="56"/>
      <c r="AM6" s="56"/>
      <c r="AN6" s="56"/>
      <c r="AO6" s="56"/>
      <c r="AP6" s="56"/>
      <c r="AQ6" s="56"/>
      <c r="AR6" s="56"/>
      <c r="AS6" s="56"/>
      <c r="AT6" s="56"/>
      <c r="AU6" s="56"/>
      <c r="AV6" s="56"/>
      <c r="AW6" s="56" t="s">
        <v>813</v>
      </c>
      <c r="AX6" s="56"/>
      <c r="AY6" s="32"/>
      <c r="AZ6" s="57" t="str">
        <f t="shared" si="0"/>
        <v xml:space="preserve"> </v>
      </c>
      <c r="BA6" s="57" t="str">
        <f t="shared" si="0"/>
        <v xml:space="preserve"> </v>
      </c>
      <c r="BB6" s="57" t="str">
        <f t="shared" si="0"/>
        <v xml:space="preserve"> </v>
      </c>
      <c r="BC6" s="57" t="str">
        <f t="shared" si="5"/>
        <v xml:space="preserve"> </v>
      </c>
      <c r="BD6" s="57" t="str">
        <f t="shared" ref="BD6:BK14" si="7">IF($D6=BD$2,"Prim"," ")</f>
        <v xml:space="preserve"> </v>
      </c>
      <c r="BE6" s="57" t="str">
        <f t="shared" si="7"/>
        <v xml:space="preserve"> </v>
      </c>
      <c r="BF6" s="57" t="str">
        <f t="shared" si="7"/>
        <v xml:space="preserve"> </v>
      </c>
      <c r="BG6" s="57" t="str">
        <f t="shared" si="7"/>
        <v xml:space="preserve"> </v>
      </c>
      <c r="BH6" s="57" t="str">
        <f t="shared" si="7"/>
        <v xml:space="preserve"> </v>
      </c>
      <c r="BI6" s="57" t="str">
        <f t="shared" si="7"/>
        <v xml:space="preserve"> </v>
      </c>
      <c r="BJ6" s="57" t="str">
        <f t="shared" si="7"/>
        <v>Prim</v>
      </c>
      <c r="BK6" s="57" t="str">
        <f t="shared" si="7"/>
        <v xml:space="preserve"> </v>
      </c>
      <c r="BL6" s="57" t="s">
        <v>724</v>
      </c>
      <c r="BM6" s="57" t="str">
        <f t="shared" ref="BM6:BQ9" si="8">IF($D6=BM$2,"Prim"," ")</f>
        <v xml:space="preserve"> </v>
      </c>
      <c r="BN6" s="57" t="str">
        <f t="shared" si="8"/>
        <v xml:space="preserve"> </v>
      </c>
      <c r="BO6" s="57" t="str">
        <f t="shared" si="8"/>
        <v xml:space="preserve"> </v>
      </c>
      <c r="BP6" s="57" t="str">
        <f t="shared" si="8"/>
        <v xml:space="preserve"> </v>
      </c>
      <c r="BQ6" s="57" t="str">
        <f t="shared" si="8"/>
        <v xml:space="preserve"> </v>
      </c>
      <c r="BR6" s="33"/>
      <c r="BS6" s="51" t="str">
        <f t="shared" si="6"/>
        <v>Generic onshore (Unspecified)</v>
      </c>
      <c r="BT6" s="58" t="s">
        <v>820</v>
      </c>
      <c r="BU6" s="59"/>
      <c r="BV6" s="59"/>
      <c r="BW6" s="59"/>
      <c r="BX6" s="59"/>
      <c r="BY6" s="59"/>
      <c r="BZ6" s="59"/>
      <c r="CA6" s="59"/>
      <c r="CB6" s="59"/>
      <c r="CC6" s="59"/>
      <c r="CD6" s="59"/>
      <c r="CE6" s="59"/>
      <c r="CF6" s="59"/>
      <c r="CG6" s="59"/>
      <c r="CH6" s="59"/>
      <c r="CI6" s="59"/>
      <c r="CJ6" s="60"/>
      <c r="CK6" s="44" t="str">
        <f>'List A1&amp;2 - Themes '!G7</f>
        <v>ON 2.1: Surface Geology Mapping - Mapping Geological features</v>
      </c>
      <c r="CL6" s="33"/>
      <c r="CM6" s="35" t="s">
        <v>255</v>
      </c>
      <c r="CN6" s="33"/>
      <c r="CO6" s="33"/>
      <c r="CP6" s="33"/>
      <c r="CQ6" s="33"/>
    </row>
    <row r="7" spans="1:95" s="34" customFormat="1" ht="134.25" customHeight="1">
      <c r="A7" s="33"/>
      <c r="B7" s="54" t="s">
        <v>311</v>
      </c>
      <c r="C7" s="35" t="s">
        <v>913</v>
      </c>
      <c r="D7" s="35" t="s">
        <v>293</v>
      </c>
      <c r="E7" s="35" t="s">
        <v>88</v>
      </c>
      <c r="F7" s="35" t="s">
        <v>774</v>
      </c>
      <c r="G7" s="55"/>
      <c r="H7" s="35" t="s">
        <v>911</v>
      </c>
      <c r="I7" s="35" t="str">
        <f t="shared" si="2"/>
        <v xml:space="preserve">1. Obtain detailed topographic information,            13. Monitor ground movement,   </v>
      </c>
      <c r="J7" s="35" t="s">
        <v>359</v>
      </c>
      <c r="K7" s="35" t="s">
        <v>358</v>
      </c>
      <c r="L7" s="35" t="s">
        <v>360</v>
      </c>
      <c r="M7" s="35" t="s">
        <v>350</v>
      </c>
      <c r="N7" s="55"/>
      <c r="O7" s="35">
        <v>0</v>
      </c>
      <c r="P7" s="35">
        <v>0</v>
      </c>
      <c r="Q7" s="35">
        <v>0</v>
      </c>
      <c r="R7" s="35">
        <v>2</v>
      </c>
      <c r="S7" s="35">
        <v>0</v>
      </c>
      <c r="T7" s="35" t="s">
        <v>278</v>
      </c>
      <c r="U7" s="35" t="s">
        <v>346</v>
      </c>
      <c r="V7" s="35" t="str">
        <f t="shared" si="3"/>
        <v>Generic onshore (Unspecified)</v>
      </c>
      <c r="W7" s="35" t="s">
        <v>252</v>
      </c>
      <c r="X7" s="35" t="s">
        <v>262</v>
      </c>
      <c r="Y7" s="35" t="s">
        <v>264</v>
      </c>
      <c r="Z7" s="55"/>
      <c r="AA7" s="35" t="s">
        <v>303</v>
      </c>
      <c r="AB7" s="61" t="s">
        <v>914</v>
      </c>
      <c r="AC7" s="35" t="s">
        <v>357</v>
      </c>
      <c r="AD7" s="35"/>
      <c r="AE7" s="35" t="s">
        <v>306</v>
      </c>
      <c r="AF7" s="35" t="s">
        <v>272</v>
      </c>
      <c r="AG7" s="35" t="s">
        <v>347</v>
      </c>
      <c r="AH7" s="35" t="s">
        <v>301</v>
      </c>
      <c r="AI7" s="55"/>
      <c r="AJ7" s="32" t="str">
        <f t="shared" si="4"/>
        <v xml:space="preserve">1. Obtain detailed topographic information,            13. Monitor ground movement,   </v>
      </c>
      <c r="AK7" s="56" t="s">
        <v>804</v>
      </c>
      <c r="AL7" s="56"/>
      <c r="AM7" s="56"/>
      <c r="AN7" s="56"/>
      <c r="AO7" s="56"/>
      <c r="AP7" s="56"/>
      <c r="AQ7" s="56"/>
      <c r="AR7" s="56"/>
      <c r="AS7" s="56"/>
      <c r="AT7" s="56"/>
      <c r="AU7" s="56"/>
      <c r="AV7" s="56"/>
      <c r="AW7" s="56" t="s">
        <v>813</v>
      </c>
      <c r="AX7" s="56"/>
      <c r="AY7" s="32"/>
      <c r="AZ7" s="57" t="str">
        <f t="shared" si="0"/>
        <v xml:space="preserve"> </v>
      </c>
      <c r="BA7" s="57" t="str">
        <f t="shared" si="0"/>
        <v xml:space="preserve"> </v>
      </c>
      <c r="BB7" s="57" t="str">
        <f t="shared" si="0"/>
        <v xml:space="preserve"> </v>
      </c>
      <c r="BC7" s="57" t="str">
        <f t="shared" si="5"/>
        <v xml:space="preserve"> </v>
      </c>
      <c r="BD7" s="57" t="str">
        <f t="shared" si="7"/>
        <v xml:space="preserve"> </v>
      </c>
      <c r="BE7" s="57" t="str">
        <f t="shared" si="7"/>
        <v xml:space="preserve"> </v>
      </c>
      <c r="BF7" s="57" t="str">
        <f t="shared" si="7"/>
        <v xml:space="preserve"> </v>
      </c>
      <c r="BG7" s="57" t="str">
        <f t="shared" si="7"/>
        <v xml:space="preserve"> </v>
      </c>
      <c r="BH7" s="57" t="str">
        <f t="shared" si="7"/>
        <v>Prim</v>
      </c>
      <c r="BI7" s="57" t="str">
        <f t="shared" si="7"/>
        <v xml:space="preserve"> </v>
      </c>
      <c r="BJ7" s="57" t="str">
        <f t="shared" si="7"/>
        <v xml:space="preserve"> </v>
      </c>
      <c r="BK7" s="57" t="str">
        <f t="shared" si="7"/>
        <v xml:space="preserve"> </v>
      </c>
      <c r="BL7" s="57" t="str">
        <f t="shared" ref="BL7:BL18" si="9">IF($D7=BL$2,"Prim"," ")</f>
        <v xml:space="preserve"> </v>
      </c>
      <c r="BM7" s="57" t="str">
        <f t="shared" si="8"/>
        <v xml:space="preserve"> </v>
      </c>
      <c r="BN7" s="57" t="str">
        <f t="shared" si="8"/>
        <v xml:space="preserve"> </v>
      </c>
      <c r="BO7" s="57" t="str">
        <f t="shared" si="8"/>
        <v xml:space="preserve"> </v>
      </c>
      <c r="BP7" s="57" t="str">
        <f t="shared" si="8"/>
        <v xml:space="preserve"> </v>
      </c>
      <c r="BQ7" s="57" t="str">
        <f t="shared" si="8"/>
        <v xml:space="preserve"> </v>
      </c>
      <c r="BR7" s="33"/>
      <c r="BS7" s="51" t="str">
        <f t="shared" si="6"/>
        <v>Generic onshore (Unspecified)</v>
      </c>
      <c r="BT7" s="58" t="s">
        <v>820</v>
      </c>
      <c r="BU7" s="59"/>
      <c r="BV7" s="59"/>
      <c r="BW7" s="59"/>
      <c r="BX7" s="59"/>
      <c r="BY7" s="59"/>
      <c r="BZ7" s="59"/>
      <c r="CA7" s="59"/>
      <c r="CB7" s="59"/>
      <c r="CC7" s="59"/>
      <c r="CD7" s="59"/>
      <c r="CE7" s="59"/>
      <c r="CF7" s="59"/>
      <c r="CG7" s="59"/>
      <c r="CH7" s="59"/>
      <c r="CI7" s="59"/>
      <c r="CJ7" s="60"/>
      <c r="CK7" s="44" t="str">
        <f>'List A1&amp;2 - Themes '!G8</f>
        <v>ON 2.2: Surface Geology Mapping - Structural interpretation</v>
      </c>
      <c r="CL7" s="33"/>
      <c r="CM7" s="35" t="s">
        <v>257</v>
      </c>
      <c r="CN7" s="33"/>
      <c r="CO7" s="33"/>
      <c r="CP7" s="33"/>
      <c r="CQ7" s="33"/>
    </row>
    <row r="8" spans="1:95" s="34" customFormat="1" ht="89.25">
      <c r="A8" s="33"/>
      <c r="B8" s="54" t="s">
        <v>313</v>
      </c>
      <c r="C8" s="35" t="s">
        <v>815</v>
      </c>
      <c r="D8" s="35" t="s">
        <v>323</v>
      </c>
      <c r="E8" s="35" t="s">
        <v>88</v>
      </c>
      <c r="F8" s="35"/>
      <c r="G8" s="55"/>
      <c r="H8" s="35" t="s">
        <v>362</v>
      </c>
      <c r="I8" s="35" t="str">
        <f t="shared" si="2"/>
        <v xml:space="preserve">1. Obtain detailed topographic information,            13. Monitor ground movement,   </v>
      </c>
      <c r="J8" s="35" t="s">
        <v>295</v>
      </c>
      <c r="K8" s="61" t="s">
        <v>847</v>
      </c>
      <c r="L8" s="35" t="s">
        <v>356</v>
      </c>
      <c r="M8" s="35" t="s">
        <v>361</v>
      </c>
      <c r="N8" s="55"/>
      <c r="O8" s="35">
        <v>0</v>
      </c>
      <c r="P8" s="35">
        <v>0</v>
      </c>
      <c r="Q8" s="35">
        <v>0</v>
      </c>
      <c r="R8" s="35">
        <v>3</v>
      </c>
      <c r="S8" s="35">
        <v>0</v>
      </c>
      <c r="T8" s="35" t="s">
        <v>278</v>
      </c>
      <c r="U8" s="35" t="s">
        <v>346</v>
      </c>
      <c r="V8" s="35" t="str">
        <f t="shared" si="3"/>
        <v>Generic onshore (Unspecified)</v>
      </c>
      <c r="W8" s="35" t="s">
        <v>252</v>
      </c>
      <c r="X8" s="35" t="s">
        <v>261</v>
      </c>
      <c r="Y8" s="35" t="s">
        <v>264</v>
      </c>
      <c r="Z8" s="55"/>
      <c r="AA8" s="35" t="s">
        <v>303</v>
      </c>
      <c r="AB8" s="62"/>
      <c r="AC8" s="35" t="s">
        <v>357</v>
      </c>
      <c r="AD8" s="35"/>
      <c r="AE8" s="35" t="s">
        <v>306</v>
      </c>
      <c r="AF8" s="35" t="s">
        <v>272</v>
      </c>
      <c r="AG8" s="35" t="s">
        <v>347</v>
      </c>
      <c r="AH8" s="35" t="s">
        <v>301</v>
      </c>
      <c r="AI8" s="55"/>
      <c r="AJ8" s="32" t="str">
        <f t="shared" si="4"/>
        <v xml:space="preserve">1. Obtain detailed topographic information,            13. Monitor ground movement,   </v>
      </c>
      <c r="AK8" s="56" t="s">
        <v>804</v>
      </c>
      <c r="AL8" s="56"/>
      <c r="AM8" s="56"/>
      <c r="AN8" s="56"/>
      <c r="AO8" s="56"/>
      <c r="AP8" s="56"/>
      <c r="AQ8" s="56"/>
      <c r="AR8" s="56"/>
      <c r="AS8" s="56"/>
      <c r="AT8" s="56"/>
      <c r="AU8" s="56"/>
      <c r="AV8" s="56"/>
      <c r="AW8" s="56" t="s">
        <v>813</v>
      </c>
      <c r="AX8" s="56"/>
      <c r="AY8" s="32"/>
      <c r="AZ8" s="57" t="str">
        <f t="shared" si="0"/>
        <v xml:space="preserve"> </v>
      </c>
      <c r="BA8" s="57" t="str">
        <f t="shared" si="0"/>
        <v xml:space="preserve"> </v>
      </c>
      <c r="BB8" s="57" t="str">
        <f t="shared" si="0"/>
        <v xml:space="preserve"> </v>
      </c>
      <c r="BC8" s="57" t="str">
        <f t="shared" si="5"/>
        <v xml:space="preserve"> </v>
      </c>
      <c r="BD8" s="57" t="str">
        <f t="shared" si="7"/>
        <v xml:space="preserve"> </v>
      </c>
      <c r="BE8" s="57" t="str">
        <f t="shared" si="7"/>
        <v xml:space="preserve"> </v>
      </c>
      <c r="BF8" s="57" t="str">
        <f t="shared" si="7"/>
        <v xml:space="preserve"> </v>
      </c>
      <c r="BG8" s="57" t="str">
        <f t="shared" si="7"/>
        <v xml:space="preserve"> </v>
      </c>
      <c r="BH8" s="57" t="str">
        <f t="shared" si="7"/>
        <v xml:space="preserve"> </v>
      </c>
      <c r="BI8" s="57" t="str">
        <f t="shared" si="7"/>
        <v xml:space="preserve"> </v>
      </c>
      <c r="BJ8" s="57" t="str">
        <f t="shared" si="7"/>
        <v>Prim</v>
      </c>
      <c r="BK8" s="57" t="str">
        <f t="shared" si="7"/>
        <v xml:space="preserve"> </v>
      </c>
      <c r="BL8" s="57" t="str">
        <f t="shared" si="9"/>
        <v xml:space="preserve"> </v>
      </c>
      <c r="BM8" s="57" t="str">
        <f t="shared" si="8"/>
        <v xml:space="preserve"> </v>
      </c>
      <c r="BN8" s="57" t="str">
        <f t="shared" si="8"/>
        <v xml:space="preserve"> </v>
      </c>
      <c r="BO8" s="57" t="str">
        <f t="shared" si="8"/>
        <v xml:space="preserve"> </v>
      </c>
      <c r="BP8" s="57" t="str">
        <f t="shared" si="8"/>
        <v xml:space="preserve"> </v>
      </c>
      <c r="BQ8" s="57" t="str">
        <f t="shared" si="8"/>
        <v xml:space="preserve"> </v>
      </c>
      <c r="BR8" s="33"/>
      <c r="BS8" s="51" t="str">
        <f t="shared" si="6"/>
        <v>Generic onshore (Unspecified)</v>
      </c>
      <c r="BT8" s="58" t="s">
        <v>820</v>
      </c>
      <c r="BU8" s="59"/>
      <c r="BV8" s="59"/>
      <c r="BW8" s="59"/>
      <c r="BX8" s="59"/>
      <c r="BY8" s="59"/>
      <c r="BZ8" s="59"/>
      <c r="CA8" s="59"/>
      <c r="CB8" s="59"/>
      <c r="CC8" s="59"/>
      <c r="CD8" s="59"/>
      <c r="CE8" s="59"/>
      <c r="CF8" s="59"/>
      <c r="CG8" s="59"/>
      <c r="CH8" s="59"/>
      <c r="CI8" s="59"/>
      <c r="CJ8" s="60"/>
      <c r="CK8" s="44" t="str">
        <f>'List A1&amp;2 - Themes '!G9</f>
        <v>ON 2.3: Surface Geology Mapping - Lithological discrimination</v>
      </c>
      <c r="CL8" s="33"/>
      <c r="CM8" s="35" t="s">
        <v>256</v>
      </c>
      <c r="CN8" s="33"/>
      <c r="CO8" s="33"/>
      <c r="CP8" s="33"/>
      <c r="CQ8" s="33"/>
    </row>
    <row r="9" spans="1:95" s="34" customFormat="1" ht="114.75">
      <c r="A9" s="33"/>
      <c r="B9" s="54" t="s">
        <v>315</v>
      </c>
      <c r="C9" s="35" t="s">
        <v>363</v>
      </c>
      <c r="D9" s="35" t="s">
        <v>323</v>
      </c>
      <c r="E9" s="35" t="s">
        <v>88</v>
      </c>
      <c r="F9" s="35"/>
      <c r="G9" s="55"/>
      <c r="H9" s="35" t="s">
        <v>374</v>
      </c>
      <c r="I9" s="35" t="str">
        <f t="shared" si="2"/>
        <v xml:space="preserve">1. Obtain detailed topographic information,            13. Monitor ground movement,   </v>
      </c>
      <c r="J9" s="35" t="s">
        <v>364</v>
      </c>
      <c r="K9" s="35" t="s">
        <v>375</v>
      </c>
      <c r="L9" s="35" t="s">
        <v>365</v>
      </c>
      <c r="M9" s="35" t="s">
        <v>366</v>
      </c>
      <c r="N9" s="55"/>
      <c r="O9" s="35">
        <v>0</v>
      </c>
      <c r="P9" s="35">
        <v>0</v>
      </c>
      <c r="Q9" s="35">
        <v>0</v>
      </c>
      <c r="R9" s="35">
        <v>2</v>
      </c>
      <c r="S9" s="35">
        <v>0</v>
      </c>
      <c r="T9" s="35" t="s">
        <v>278</v>
      </c>
      <c r="U9" s="35" t="s">
        <v>346</v>
      </c>
      <c r="V9" s="35" t="str">
        <f t="shared" si="3"/>
        <v>Generic onshore (Unspecified)</v>
      </c>
      <c r="W9" s="35" t="s">
        <v>252</v>
      </c>
      <c r="X9" s="35" t="s">
        <v>262</v>
      </c>
      <c r="Y9" s="35" t="s">
        <v>264</v>
      </c>
      <c r="Z9" s="55"/>
      <c r="AA9" s="35" t="s">
        <v>303</v>
      </c>
      <c r="AB9" s="61" t="s">
        <v>915</v>
      </c>
      <c r="AC9" s="35" t="s">
        <v>357</v>
      </c>
      <c r="AD9" s="35"/>
      <c r="AE9" s="35" t="s">
        <v>306</v>
      </c>
      <c r="AF9" s="35" t="s">
        <v>272</v>
      </c>
      <c r="AG9" s="35" t="s">
        <v>347</v>
      </c>
      <c r="AH9" s="35" t="s">
        <v>301</v>
      </c>
      <c r="AI9" s="55"/>
      <c r="AJ9" s="32" t="str">
        <f t="shared" si="4"/>
        <v xml:space="preserve">1. Obtain detailed topographic information,            13. Monitor ground movement,   </v>
      </c>
      <c r="AK9" s="56" t="s">
        <v>804</v>
      </c>
      <c r="AL9" s="56"/>
      <c r="AM9" s="56"/>
      <c r="AN9" s="56"/>
      <c r="AO9" s="56"/>
      <c r="AP9" s="56"/>
      <c r="AQ9" s="56"/>
      <c r="AR9" s="56"/>
      <c r="AS9" s="56"/>
      <c r="AT9" s="56"/>
      <c r="AU9" s="56"/>
      <c r="AV9" s="56"/>
      <c r="AW9" s="56" t="s">
        <v>813</v>
      </c>
      <c r="AX9" s="56"/>
      <c r="AY9" s="32"/>
      <c r="AZ9" s="57" t="str">
        <f t="shared" si="0"/>
        <v xml:space="preserve"> </v>
      </c>
      <c r="BA9" s="57" t="str">
        <f t="shared" si="0"/>
        <v xml:space="preserve"> </v>
      </c>
      <c r="BB9" s="57" t="str">
        <f t="shared" si="0"/>
        <v xml:space="preserve"> </v>
      </c>
      <c r="BC9" s="57" t="str">
        <f t="shared" si="5"/>
        <v xml:space="preserve"> </v>
      </c>
      <c r="BD9" s="57" t="str">
        <f t="shared" si="7"/>
        <v xml:space="preserve"> </v>
      </c>
      <c r="BE9" s="57" t="str">
        <f t="shared" si="7"/>
        <v xml:space="preserve"> </v>
      </c>
      <c r="BF9" s="57" t="str">
        <f t="shared" si="7"/>
        <v xml:space="preserve"> </v>
      </c>
      <c r="BG9" s="57" t="str">
        <f t="shared" si="7"/>
        <v xml:space="preserve"> </v>
      </c>
      <c r="BH9" s="57" t="str">
        <f t="shared" si="7"/>
        <v xml:space="preserve"> </v>
      </c>
      <c r="BI9" s="57" t="str">
        <f t="shared" si="7"/>
        <v xml:space="preserve"> </v>
      </c>
      <c r="BJ9" s="57" t="str">
        <f t="shared" si="7"/>
        <v>Prim</v>
      </c>
      <c r="BK9" s="57" t="str">
        <f t="shared" si="7"/>
        <v xml:space="preserve"> </v>
      </c>
      <c r="BL9" s="57" t="str">
        <f t="shared" si="9"/>
        <v xml:space="preserve"> </v>
      </c>
      <c r="BM9" s="57" t="str">
        <f t="shared" si="8"/>
        <v xml:space="preserve"> </v>
      </c>
      <c r="BN9" s="57" t="str">
        <f t="shared" si="8"/>
        <v xml:space="preserve"> </v>
      </c>
      <c r="BO9" s="57" t="str">
        <f t="shared" si="8"/>
        <v xml:space="preserve"> </v>
      </c>
      <c r="BP9" s="57" t="str">
        <f t="shared" si="8"/>
        <v xml:space="preserve"> </v>
      </c>
      <c r="BQ9" s="57" t="str">
        <f t="shared" si="8"/>
        <v xml:space="preserve"> </v>
      </c>
      <c r="BR9" s="33"/>
      <c r="BS9" s="51" t="str">
        <f t="shared" si="6"/>
        <v>Generic onshore (Unspecified)</v>
      </c>
      <c r="BT9" s="58" t="s">
        <v>820</v>
      </c>
      <c r="BU9" s="59"/>
      <c r="BV9" s="59"/>
      <c r="BW9" s="59"/>
      <c r="BX9" s="59"/>
      <c r="BY9" s="59"/>
      <c r="BZ9" s="59"/>
      <c r="CA9" s="59"/>
      <c r="CB9" s="59"/>
      <c r="CC9" s="59"/>
      <c r="CD9" s="59"/>
      <c r="CE9" s="59"/>
      <c r="CF9" s="59"/>
      <c r="CG9" s="59"/>
      <c r="CH9" s="59"/>
      <c r="CI9" s="59"/>
      <c r="CJ9" s="60"/>
      <c r="CK9" s="44" t="str">
        <f>'List A1&amp;2 - Themes '!G10</f>
        <v xml:space="preserve">ON 2.4: Surface Geology Mapping - Terrain evaluation and Geo-morphology characterization </v>
      </c>
      <c r="CL9" s="33"/>
      <c r="CM9" s="33"/>
      <c r="CN9" s="33"/>
      <c r="CO9" s="33"/>
      <c r="CP9" s="33"/>
      <c r="CQ9" s="33"/>
    </row>
    <row r="10" spans="1:95" s="34" customFormat="1" ht="165.75">
      <c r="A10" s="33"/>
      <c r="B10" s="54" t="s">
        <v>318</v>
      </c>
      <c r="C10" s="35" t="s">
        <v>916</v>
      </c>
      <c r="D10" s="35" t="s">
        <v>325</v>
      </c>
      <c r="E10" s="35" t="s">
        <v>88</v>
      </c>
      <c r="F10" s="35" t="s">
        <v>776</v>
      </c>
      <c r="G10" s="55"/>
      <c r="H10" s="35" t="s">
        <v>917</v>
      </c>
      <c r="I10" s="35" t="str">
        <f t="shared" si="2"/>
        <v xml:space="preserve">1. Obtain detailed topographic information,            13. Monitor ground movement,   </v>
      </c>
      <c r="J10" s="35" t="s">
        <v>296</v>
      </c>
      <c r="K10" s="61" t="s">
        <v>918</v>
      </c>
      <c r="L10" s="35" t="s">
        <v>919</v>
      </c>
      <c r="M10" s="35" t="s">
        <v>350</v>
      </c>
      <c r="N10" s="55"/>
      <c r="O10" s="35">
        <v>3</v>
      </c>
      <c r="P10" s="35">
        <v>3</v>
      </c>
      <c r="Q10" s="35">
        <v>3</v>
      </c>
      <c r="R10" s="35">
        <v>0</v>
      </c>
      <c r="S10" s="35">
        <v>1</v>
      </c>
      <c r="T10" s="35" t="s">
        <v>278</v>
      </c>
      <c r="U10" s="35" t="s">
        <v>346</v>
      </c>
      <c r="V10" s="35" t="str">
        <f t="shared" si="3"/>
        <v>Generic onshore (Unspecified)</v>
      </c>
      <c r="W10" s="35" t="s">
        <v>252</v>
      </c>
      <c r="X10" s="35" t="s">
        <v>367</v>
      </c>
      <c r="Y10" s="35" t="s">
        <v>264</v>
      </c>
      <c r="Z10" s="55"/>
      <c r="AA10" s="35" t="s">
        <v>299</v>
      </c>
      <c r="AB10" s="62"/>
      <c r="AC10" s="35" t="s">
        <v>357</v>
      </c>
      <c r="AD10" s="35"/>
      <c r="AE10" s="35" t="s">
        <v>306</v>
      </c>
      <c r="AF10" s="35" t="s">
        <v>273</v>
      </c>
      <c r="AG10" s="35" t="s">
        <v>281</v>
      </c>
      <c r="AH10" s="35" t="s">
        <v>301</v>
      </c>
      <c r="AI10" s="55"/>
      <c r="AJ10" s="32" t="str">
        <f t="shared" si="4"/>
        <v xml:space="preserve">1. Obtain detailed topographic information,            13. Monitor ground movement,   </v>
      </c>
      <c r="AK10" s="56" t="s">
        <v>804</v>
      </c>
      <c r="AL10" s="56"/>
      <c r="AM10" s="56"/>
      <c r="AN10" s="56"/>
      <c r="AO10" s="56"/>
      <c r="AP10" s="56"/>
      <c r="AQ10" s="56"/>
      <c r="AR10" s="56"/>
      <c r="AS10" s="56"/>
      <c r="AT10" s="56"/>
      <c r="AU10" s="56"/>
      <c r="AV10" s="56"/>
      <c r="AW10" s="56" t="s">
        <v>813</v>
      </c>
      <c r="AX10" s="56"/>
      <c r="AY10" s="32"/>
      <c r="AZ10" s="57" t="str">
        <f t="shared" si="0"/>
        <v xml:space="preserve"> </v>
      </c>
      <c r="BA10" s="57" t="str">
        <f t="shared" si="0"/>
        <v xml:space="preserve"> </v>
      </c>
      <c r="BB10" s="57" t="str">
        <f t="shared" si="0"/>
        <v xml:space="preserve"> </v>
      </c>
      <c r="BC10" s="57" t="str">
        <f t="shared" si="5"/>
        <v xml:space="preserve"> </v>
      </c>
      <c r="BD10" s="57" t="str">
        <f t="shared" si="7"/>
        <v xml:space="preserve"> </v>
      </c>
      <c r="BE10" s="57" t="str">
        <f t="shared" si="7"/>
        <v xml:space="preserve"> </v>
      </c>
      <c r="BF10" s="57" t="str">
        <f t="shared" si="7"/>
        <v xml:space="preserve"> </v>
      </c>
      <c r="BG10" s="57" t="str">
        <f t="shared" si="7"/>
        <v xml:space="preserve"> </v>
      </c>
      <c r="BH10" s="57" t="str">
        <f t="shared" si="7"/>
        <v xml:space="preserve"> </v>
      </c>
      <c r="BI10" s="57" t="str">
        <f t="shared" si="7"/>
        <v>Prim</v>
      </c>
      <c r="BJ10" s="57" t="str">
        <f t="shared" si="7"/>
        <v xml:space="preserve"> </v>
      </c>
      <c r="BK10" s="57" t="str">
        <f t="shared" si="7"/>
        <v xml:space="preserve"> </v>
      </c>
      <c r="BL10" s="57" t="str">
        <f t="shared" si="9"/>
        <v xml:space="preserve"> </v>
      </c>
      <c r="BM10" s="57" t="str">
        <f t="shared" ref="BM10:BM18" si="10">IF($D10=BM$2,"Prim"," ")</f>
        <v xml:space="preserve"> </v>
      </c>
      <c r="BN10" s="57" t="s">
        <v>724</v>
      </c>
      <c r="BO10" s="57" t="str">
        <f t="shared" ref="BO10:BO18" si="11">IF($D10=BO$2,"Prim"," ")</f>
        <v xml:space="preserve"> </v>
      </c>
      <c r="BP10" s="57" t="s">
        <v>724</v>
      </c>
      <c r="BQ10" s="57" t="str">
        <f>IF($D10=BQ$2,"Prim"," ")</f>
        <v xml:space="preserve"> </v>
      </c>
      <c r="BR10" s="33"/>
      <c r="BS10" s="51" t="str">
        <f t="shared" si="6"/>
        <v>Generic onshore (Unspecified)</v>
      </c>
      <c r="BT10" s="58" t="s">
        <v>820</v>
      </c>
      <c r="BU10" s="59"/>
      <c r="BV10" s="59"/>
      <c r="BW10" s="59"/>
      <c r="BX10" s="59"/>
      <c r="BY10" s="59"/>
      <c r="BZ10" s="59"/>
      <c r="CA10" s="59"/>
      <c r="CB10" s="59"/>
      <c r="CC10" s="59"/>
      <c r="CD10" s="59"/>
      <c r="CE10" s="59"/>
      <c r="CF10" s="59"/>
      <c r="CG10" s="59"/>
      <c r="CH10" s="59"/>
      <c r="CI10" s="59"/>
      <c r="CJ10" s="60"/>
      <c r="CK10" s="44" t="str">
        <f>'List A1&amp;2 - Themes '!G11</f>
        <v>ON 2.5: Surface Geology Mapping - Engineering geological evaluation</v>
      </c>
      <c r="CL10" s="33"/>
      <c r="CM10" s="32" t="str">
        <f>'List B1&amp;2 - Climate'!G3</f>
        <v>NOT CLIMATE SPECIFIC</v>
      </c>
      <c r="CN10" s="33"/>
      <c r="CO10" s="33"/>
      <c r="CP10" s="33"/>
      <c r="CQ10" s="33"/>
    </row>
    <row r="11" spans="1:95" s="34" customFormat="1" ht="76.5">
      <c r="A11" s="33"/>
      <c r="B11" s="54" t="s">
        <v>320</v>
      </c>
      <c r="C11" s="35" t="s">
        <v>920</v>
      </c>
      <c r="D11" s="35" t="s">
        <v>325</v>
      </c>
      <c r="E11" s="35" t="s">
        <v>88</v>
      </c>
      <c r="F11" s="35" t="s">
        <v>775</v>
      </c>
      <c r="G11" s="55"/>
      <c r="H11" s="35" t="s">
        <v>298</v>
      </c>
      <c r="I11" s="35" t="str">
        <f t="shared" si="2"/>
        <v xml:space="preserve">1. Obtain detailed topographic information,            13. Monitor ground movement,   </v>
      </c>
      <c r="J11" s="35" t="s">
        <v>296</v>
      </c>
      <c r="K11" s="61" t="s">
        <v>918</v>
      </c>
      <c r="L11" s="35" t="s">
        <v>921</v>
      </c>
      <c r="M11" s="35" t="s">
        <v>350</v>
      </c>
      <c r="N11" s="55"/>
      <c r="O11" s="35">
        <v>3</v>
      </c>
      <c r="P11" s="35">
        <v>1</v>
      </c>
      <c r="Q11" s="35">
        <v>1</v>
      </c>
      <c r="R11" s="35">
        <v>0</v>
      </c>
      <c r="S11" s="35">
        <v>0</v>
      </c>
      <c r="T11" s="35" t="s">
        <v>278</v>
      </c>
      <c r="U11" s="35" t="s">
        <v>346</v>
      </c>
      <c r="V11" s="35" t="str">
        <f t="shared" si="3"/>
        <v>Generic onshore (Unspecified)</v>
      </c>
      <c r="W11" s="35" t="s">
        <v>252</v>
      </c>
      <c r="X11" s="35" t="s">
        <v>367</v>
      </c>
      <c r="Y11" s="35" t="s">
        <v>264</v>
      </c>
      <c r="Z11" s="55"/>
      <c r="AA11" s="35" t="s">
        <v>299</v>
      </c>
      <c r="AB11" s="62"/>
      <c r="AC11" s="35" t="s">
        <v>300</v>
      </c>
      <c r="AD11" s="35"/>
      <c r="AE11" s="35" t="s">
        <v>306</v>
      </c>
      <c r="AF11" s="35" t="s">
        <v>274</v>
      </c>
      <c r="AG11" s="35" t="s">
        <v>281</v>
      </c>
      <c r="AH11" s="35" t="s">
        <v>301</v>
      </c>
      <c r="AI11" s="55"/>
      <c r="AJ11" s="32" t="str">
        <f t="shared" si="4"/>
        <v xml:space="preserve">1. Obtain detailed topographic information,            13. Monitor ground movement,   </v>
      </c>
      <c r="AK11" s="56" t="s">
        <v>804</v>
      </c>
      <c r="AL11" s="56"/>
      <c r="AM11" s="56"/>
      <c r="AN11" s="56"/>
      <c r="AO11" s="56"/>
      <c r="AP11" s="56"/>
      <c r="AQ11" s="56"/>
      <c r="AR11" s="56"/>
      <c r="AS11" s="56"/>
      <c r="AT11" s="56"/>
      <c r="AU11" s="56"/>
      <c r="AV11" s="56"/>
      <c r="AW11" s="56" t="s">
        <v>813</v>
      </c>
      <c r="AX11" s="56"/>
      <c r="AY11" s="32"/>
      <c r="AZ11" s="57" t="str">
        <f t="shared" si="0"/>
        <v xml:space="preserve"> </v>
      </c>
      <c r="BA11" s="57" t="str">
        <f t="shared" si="0"/>
        <v xml:space="preserve"> </v>
      </c>
      <c r="BB11" s="57" t="str">
        <f t="shared" si="0"/>
        <v xml:space="preserve"> </v>
      </c>
      <c r="BC11" s="57" t="str">
        <f t="shared" si="5"/>
        <v xml:space="preserve"> </v>
      </c>
      <c r="BD11" s="57" t="str">
        <f t="shared" si="7"/>
        <v xml:space="preserve"> </v>
      </c>
      <c r="BE11" s="57" t="str">
        <f t="shared" si="7"/>
        <v xml:space="preserve"> </v>
      </c>
      <c r="BF11" s="57" t="str">
        <f t="shared" si="7"/>
        <v xml:space="preserve"> </v>
      </c>
      <c r="BG11" s="57" t="str">
        <f t="shared" si="7"/>
        <v xml:space="preserve"> </v>
      </c>
      <c r="BH11" s="57" t="str">
        <f t="shared" si="7"/>
        <v xml:space="preserve"> </v>
      </c>
      <c r="BI11" s="57" t="str">
        <f t="shared" si="7"/>
        <v>Prim</v>
      </c>
      <c r="BJ11" s="57" t="str">
        <f t="shared" si="7"/>
        <v xml:space="preserve"> </v>
      </c>
      <c r="BK11" s="57" t="str">
        <f t="shared" si="7"/>
        <v xml:space="preserve"> </v>
      </c>
      <c r="BL11" s="57" t="str">
        <f t="shared" si="9"/>
        <v xml:space="preserve"> </v>
      </c>
      <c r="BM11" s="57" t="str">
        <f t="shared" si="10"/>
        <v xml:space="preserve"> </v>
      </c>
      <c r="BN11" s="57" t="s">
        <v>724</v>
      </c>
      <c r="BO11" s="57" t="str">
        <f t="shared" si="11"/>
        <v xml:space="preserve"> </v>
      </c>
      <c r="BP11" s="57" t="str">
        <f t="shared" ref="BP11:BP18" si="12">IF($D11=BP$2,"Prim"," ")</f>
        <v xml:space="preserve"> </v>
      </c>
      <c r="BQ11" s="57" t="str">
        <f>IF($D11=BQ$2,"Prim"," ")</f>
        <v xml:space="preserve"> </v>
      </c>
      <c r="BR11" s="33"/>
      <c r="BS11" s="51" t="str">
        <f t="shared" si="6"/>
        <v>Generic onshore (Unspecified)</v>
      </c>
      <c r="BT11" s="58" t="s">
        <v>820</v>
      </c>
      <c r="BU11" s="59"/>
      <c r="BV11" s="59"/>
      <c r="BW11" s="59"/>
      <c r="BX11" s="59"/>
      <c r="BY11" s="59"/>
      <c r="BZ11" s="59"/>
      <c r="CA11" s="59"/>
      <c r="CB11" s="59"/>
      <c r="CC11" s="59"/>
      <c r="CD11" s="59"/>
      <c r="CE11" s="59"/>
      <c r="CF11" s="59"/>
      <c r="CG11" s="59"/>
      <c r="CH11" s="59"/>
      <c r="CI11" s="59"/>
      <c r="CJ11" s="60"/>
      <c r="CK11" s="44" t="str">
        <f>'List A1&amp;2 - Themes '!G12</f>
        <v>ON 3.1: Subsidence monitoring - Land motion relating to fault lines or other causes</v>
      </c>
      <c r="CL11" s="33"/>
      <c r="CM11" s="32" t="str">
        <f>'List B1&amp;2 - Climate'!I3</f>
        <v>Tropical humid</v>
      </c>
      <c r="CN11" s="33"/>
      <c r="CO11" s="33"/>
      <c r="CP11" s="33"/>
      <c r="CQ11" s="33"/>
    </row>
    <row r="12" spans="1:95" s="34" customFormat="1" ht="112.5" customHeight="1">
      <c r="A12" s="33"/>
      <c r="B12" s="54" t="s">
        <v>322</v>
      </c>
      <c r="C12" s="35" t="s">
        <v>368</v>
      </c>
      <c r="D12" s="35" t="s">
        <v>325</v>
      </c>
      <c r="E12" s="35" t="s">
        <v>88</v>
      </c>
      <c r="F12" s="35" t="s">
        <v>745</v>
      </c>
      <c r="G12" s="55"/>
      <c r="H12" s="35" t="s">
        <v>573</v>
      </c>
      <c r="I12" s="35" t="str">
        <f t="shared" si="2"/>
        <v xml:space="preserve">1. Obtain detailed topographic information,        9. Obtain detailed imagery of assets,     13. Monitor ground movement,   </v>
      </c>
      <c r="J12" s="35" t="s">
        <v>297</v>
      </c>
      <c r="K12" s="61" t="s">
        <v>922</v>
      </c>
      <c r="L12" s="35" t="s">
        <v>369</v>
      </c>
      <c r="M12" s="35" t="s">
        <v>350</v>
      </c>
      <c r="N12" s="55"/>
      <c r="O12" s="35">
        <v>0</v>
      </c>
      <c r="P12" s="35">
        <v>0</v>
      </c>
      <c r="Q12" s="35">
        <v>2</v>
      </c>
      <c r="R12" s="35">
        <v>4</v>
      </c>
      <c r="S12" s="35">
        <v>3</v>
      </c>
      <c r="T12" s="35" t="s">
        <v>278</v>
      </c>
      <c r="U12" s="35" t="s">
        <v>346</v>
      </c>
      <c r="V12" s="35" t="str">
        <f t="shared" si="3"/>
        <v>Generic onshore (Unspecified)</v>
      </c>
      <c r="W12" s="35" t="s">
        <v>252</v>
      </c>
      <c r="X12" s="35" t="s">
        <v>367</v>
      </c>
      <c r="Y12" s="35" t="s">
        <v>264</v>
      </c>
      <c r="Z12" s="55"/>
      <c r="AA12" s="35" t="s">
        <v>302</v>
      </c>
      <c r="AB12" s="61" t="s">
        <v>923</v>
      </c>
      <c r="AC12" s="35" t="s">
        <v>370</v>
      </c>
      <c r="AD12" s="35"/>
      <c r="AE12" s="35" t="s">
        <v>306</v>
      </c>
      <c r="AF12" s="35" t="s">
        <v>272</v>
      </c>
      <c r="AG12" s="35" t="s">
        <v>281</v>
      </c>
      <c r="AH12" s="35" t="s">
        <v>301</v>
      </c>
      <c r="AI12" s="55"/>
      <c r="AJ12" s="32" t="str">
        <f t="shared" si="4"/>
        <v xml:space="preserve">1. Obtain detailed topographic information,        9. Obtain detailed imagery of assets,     13. Monitor ground movement,   </v>
      </c>
      <c r="AK12" s="56" t="s">
        <v>804</v>
      </c>
      <c r="AL12" s="56"/>
      <c r="AM12" s="56"/>
      <c r="AN12" s="56"/>
      <c r="AO12" s="56"/>
      <c r="AP12" s="56"/>
      <c r="AQ12" s="56"/>
      <c r="AR12" s="56"/>
      <c r="AS12" s="56" t="s">
        <v>811</v>
      </c>
      <c r="AT12" s="56"/>
      <c r="AU12" s="56"/>
      <c r="AV12" s="56"/>
      <c r="AW12" s="56" t="s">
        <v>813</v>
      </c>
      <c r="AX12" s="56"/>
      <c r="AY12" s="32"/>
      <c r="AZ12" s="57" t="str">
        <f t="shared" si="0"/>
        <v xml:space="preserve"> </v>
      </c>
      <c r="BA12" s="57" t="str">
        <f t="shared" si="0"/>
        <v xml:space="preserve"> </v>
      </c>
      <c r="BB12" s="57" t="str">
        <f t="shared" si="0"/>
        <v xml:space="preserve"> </v>
      </c>
      <c r="BC12" s="57" t="str">
        <f t="shared" si="5"/>
        <v xml:space="preserve"> </v>
      </c>
      <c r="BD12" s="57" t="str">
        <f t="shared" si="7"/>
        <v xml:space="preserve"> </v>
      </c>
      <c r="BE12" s="57" t="str">
        <f t="shared" si="7"/>
        <v xml:space="preserve"> </v>
      </c>
      <c r="BF12" s="57" t="str">
        <f t="shared" si="7"/>
        <v xml:space="preserve"> </v>
      </c>
      <c r="BG12" s="57" t="str">
        <f t="shared" si="7"/>
        <v xml:space="preserve"> </v>
      </c>
      <c r="BH12" s="57" t="str">
        <f t="shared" si="7"/>
        <v xml:space="preserve"> </v>
      </c>
      <c r="BI12" s="57" t="str">
        <f t="shared" si="7"/>
        <v>Prim</v>
      </c>
      <c r="BJ12" s="57" t="str">
        <f t="shared" si="7"/>
        <v xml:space="preserve"> </v>
      </c>
      <c r="BK12" s="57" t="str">
        <f t="shared" si="7"/>
        <v xml:space="preserve"> </v>
      </c>
      <c r="BL12" s="57" t="str">
        <f t="shared" si="9"/>
        <v xml:space="preserve"> </v>
      </c>
      <c r="BM12" s="57" t="str">
        <f t="shared" si="10"/>
        <v xml:space="preserve"> </v>
      </c>
      <c r="BN12" s="57" t="str">
        <f>IF($D12=BN$2,"Prim"," ")</f>
        <v xml:space="preserve"> </v>
      </c>
      <c r="BO12" s="57" t="str">
        <f t="shared" si="11"/>
        <v xml:space="preserve"> </v>
      </c>
      <c r="BP12" s="57" t="str">
        <f t="shared" si="12"/>
        <v xml:space="preserve"> </v>
      </c>
      <c r="BQ12" s="57" t="s">
        <v>724</v>
      </c>
      <c r="BR12" s="33"/>
      <c r="BS12" s="51" t="str">
        <f t="shared" si="6"/>
        <v>Generic onshore (Unspecified)</v>
      </c>
      <c r="BT12" s="58" t="s">
        <v>820</v>
      </c>
      <c r="BU12" s="59"/>
      <c r="BV12" s="59"/>
      <c r="BW12" s="59"/>
      <c r="BX12" s="59"/>
      <c r="BY12" s="59"/>
      <c r="BZ12" s="59"/>
      <c r="CA12" s="59"/>
      <c r="CB12" s="59"/>
      <c r="CC12" s="59"/>
      <c r="CD12" s="59"/>
      <c r="CE12" s="59"/>
      <c r="CF12" s="59"/>
      <c r="CG12" s="59"/>
      <c r="CH12" s="59"/>
      <c r="CI12" s="59"/>
      <c r="CJ12" s="60"/>
      <c r="CK12" s="44" t="str">
        <f>'List A1&amp;2 - Themes '!G13</f>
        <v>ON 3.2: Subsidence monitoring - Infrastructure monitoring</v>
      </c>
      <c r="CL12" s="33"/>
      <c r="CM12" s="32" t="str">
        <f>'List B1&amp;2 - Climate'!I4</f>
        <v>Dry</v>
      </c>
      <c r="CN12" s="33"/>
      <c r="CO12" s="33"/>
      <c r="CP12" s="33"/>
      <c r="CQ12" s="33"/>
    </row>
    <row r="13" spans="1:95" s="34" customFormat="1" ht="150" customHeight="1">
      <c r="A13" s="33"/>
      <c r="B13" s="54" t="s">
        <v>324</v>
      </c>
      <c r="C13" s="35" t="s">
        <v>924</v>
      </c>
      <c r="D13" s="35" t="s">
        <v>325</v>
      </c>
      <c r="E13" s="35" t="s">
        <v>88</v>
      </c>
      <c r="F13" s="35" t="s">
        <v>746</v>
      </c>
      <c r="G13" s="55"/>
      <c r="H13" s="35" t="s">
        <v>372</v>
      </c>
      <c r="I13" s="35" t="str">
        <f t="shared" si="2"/>
        <v xml:space="preserve">1. Obtain detailed topographic information,        9. Obtain detailed imagery of assets,     13. Monitor ground movement,   </v>
      </c>
      <c r="J13" s="35" t="s">
        <v>373</v>
      </c>
      <c r="K13" s="61" t="s">
        <v>925</v>
      </c>
      <c r="L13" s="35" t="s">
        <v>369</v>
      </c>
      <c r="M13" s="35" t="s">
        <v>371</v>
      </c>
      <c r="N13" s="55"/>
      <c r="O13" s="35">
        <v>0</v>
      </c>
      <c r="P13" s="35">
        <v>1</v>
      </c>
      <c r="Q13" s="35">
        <v>2</v>
      </c>
      <c r="R13" s="35">
        <v>3</v>
      </c>
      <c r="S13" s="35">
        <v>3</v>
      </c>
      <c r="T13" s="35" t="s">
        <v>278</v>
      </c>
      <c r="U13" s="35"/>
      <c r="V13" s="35" t="str">
        <f t="shared" si="3"/>
        <v>Generic onshore (Unspecified)</v>
      </c>
      <c r="W13" s="35" t="s">
        <v>252</v>
      </c>
      <c r="X13" s="35" t="s">
        <v>956</v>
      </c>
      <c r="Y13" s="35" t="s">
        <v>264</v>
      </c>
      <c r="Z13" s="55"/>
      <c r="AA13" s="35" t="s">
        <v>302</v>
      </c>
      <c r="AB13" s="35" t="s">
        <v>926</v>
      </c>
      <c r="AC13" s="35" t="s">
        <v>357</v>
      </c>
      <c r="AD13" s="35"/>
      <c r="AE13" s="35" t="s">
        <v>306</v>
      </c>
      <c r="AF13" s="35" t="s">
        <v>272</v>
      </c>
      <c r="AG13" s="35" t="s">
        <v>281</v>
      </c>
      <c r="AH13" s="35" t="s">
        <v>301</v>
      </c>
      <c r="AI13" s="55"/>
      <c r="AJ13" s="32" t="str">
        <f t="shared" si="4"/>
        <v xml:space="preserve">1. Obtain detailed topographic information,        9. Obtain detailed imagery of assets,     13. Monitor ground movement,   </v>
      </c>
      <c r="AK13" s="56" t="s">
        <v>804</v>
      </c>
      <c r="AL13" s="56"/>
      <c r="AM13" s="56"/>
      <c r="AN13" s="56"/>
      <c r="AO13" s="56"/>
      <c r="AP13" s="56"/>
      <c r="AQ13" s="56"/>
      <c r="AR13" s="56"/>
      <c r="AS13" s="56" t="s">
        <v>811</v>
      </c>
      <c r="AT13" s="56"/>
      <c r="AU13" s="56"/>
      <c r="AV13" s="56"/>
      <c r="AW13" s="56" t="s">
        <v>813</v>
      </c>
      <c r="AX13" s="56"/>
      <c r="AY13" s="32"/>
      <c r="AZ13" s="57" t="str">
        <f t="shared" si="0"/>
        <v xml:space="preserve"> </v>
      </c>
      <c r="BA13" s="57" t="str">
        <f t="shared" si="0"/>
        <v xml:space="preserve"> </v>
      </c>
      <c r="BB13" s="57" t="str">
        <f t="shared" si="0"/>
        <v xml:space="preserve"> </v>
      </c>
      <c r="BC13" s="57" t="str">
        <f t="shared" si="5"/>
        <v xml:space="preserve"> </v>
      </c>
      <c r="BD13" s="57" t="str">
        <f t="shared" si="7"/>
        <v xml:space="preserve"> </v>
      </c>
      <c r="BE13" s="57" t="str">
        <f t="shared" si="7"/>
        <v xml:space="preserve"> </v>
      </c>
      <c r="BF13" s="57" t="str">
        <f t="shared" si="7"/>
        <v xml:space="preserve"> </v>
      </c>
      <c r="BG13" s="57" t="str">
        <f t="shared" si="7"/>
        <v xml:space="preserve"> </v>
      </c>
      <c r="BH13" s="57" t="str">
        <f t="shared" si="7"/>
        <v xml:space="preserve"> </v>
      </c>
      <c r="BI13" s="57" t="str">
        <f t="shared" si="7"/>
        <v>Prim</v>
      </c>
      <c r="BJ13" s="57" t="str">
        <f t="shared" si="7"/>
        <v xml:space="preserve"> </v>
      </c>
      <c r="BK13" s="57" t="str">
        <f t="shared" si="7"/>
        <v xml:space="preserve"> </v>
      </c>
      <c r="BL13" s="57" t="str">
        <f t="shared" si="9"/>
        <v xml:space="preserve"> </v>
      </c>
      <c r="BM13" s="57" t="str">
        <f t="shared" si="10"/>
        <v xml:space="preserve"> </v>
      </c>
      <c r="BN13" s="57" t="str">
        <f>IF($D13=BN$2,"Prim"," ")</f>
        <v xml:space="preserve"> </v>
      </c>
      <c r="BO13" s="57" t="str">
        <f t="shared" si="11"/>
        <v xml:space="preserve"> </v>
      </c>
      <c r="BP13" s="57" t="str">
        <f t="shared" si="12"/>
        <v xml:space="preserve"> </v>
      </c>
      <c r="BQ13" s="57" t="s">
        <v>724</v>
      </c>
      <c r="BR13" s="33"/>
      <c r="BS13" s="51" t="str">
        <f t="shared" si="6"/>
        <v>Generic onshore (Unspecified)</v>
      </c>
      <c r="BT13" s="58" t="s">
        <v>820</v>
      </c>
      <c r="BU13" s="59"/>
      <c r="BV13" s="59"/>
      <c r="BW13" s="59"/>
      <c r="BX13" s="59"/>
      <c r="BY13" s="59"/>
      <c r="BZ13" s="59"/>
      <c r="CA13" s="59"/>
      <c r="CB13" s="59"/>
      <c r="CC13" s="59"/>
      <c r="CD13" s="59"/>
      <c r="CE13" s="59"/>
      <c r="CF13" s="59"/>
      <c r="CG13" s="59"/>
      <c r="CH13" s="59"/>
      <c r="CI13" s="59"/>
      <c r="CJ13" s="60"/>
      <c r="CK13" s="44" t="str">
        <f>'List A1&amp;2 - Themes '!G14</f>
        <v>ON 3.3: Subsidence monitoring - Reservoir management</v>
      </c>
      <c r="CL13" s="33"/>
      <c r="CM13" s="32" t="str">
        <f>'List B1&amp;2 - Climate'!I5</f>
        <v>Mild Mid-Latitude</v>
      </c>
      <c r="CN13" s="33"/>
      <c r="CO13" s="33"/>
      <c r="CP13" s="33"/>
      <c r="CQ13" s="33"/>
    </row>
    <row r="14" spans="1:95" s="34" customFormat="1" ht="154.5" customHeight="1">
      <c r="B14" s="54" t="s">
        <v>326</v>
      </c>
      <c r="C14" s="35" t="s">
        <v>818</v>
      </c>
      <c r="D14" s="35" t="s">
        <v>376</v>
      </c>
      <c r="E14" s="35" t="s">
        <v>88</v>
      </c>
      <c r="F14" s="35" t="s">
        <v>594</v>
      </c>
      <c r="G14" s="55"/>
      <c r="H14" s="35" t="s">
        <v>984</v>
      </c>
      <c r="I14" s="35" t="str">
        <f t="shared" si="2"/>
        <v xml:space="preserve">   4. Obtain detailed land-use information,         12. Identify the presence of sub-surface or covered infrastructure,   14. Obtain detailed imagery of the surface,  </v>
      </c>
      <c r="J14" s="61" t="s">
        <v>533</v>
      </c>
      <c r="K14" s="35" t="s">
        <v>848</v>
      </c>
      <c r="L14" s="35" t="s">
        <v>883</v>
      </c>
      <c r="M14" s="35" t="s">
        <v>849</v>
      </c>
      <c r="N14" s="55"/>
      <c r="O14" s="35">
        <v>2</v>
      </c>
      <c r="P14" s="35">
        <v>4</v>
      </c>
      <c r="Q14" s="35">
        <v>0</v>
      </c>
      <c r="R14" s="35">
        <v>0</v>
      </c>
      <c r="S14" s="35">
        <v>0</v>
      </c>
      <c r="T14" s="35" t="s">
        <v>278</v>
      </c>
      <c r="U14" s="35" t="s">
        <v>513</v>
      </c>
      <c r="V14" s="35" t="str">
        <f t="shared" si="3"/>
        <v>Generic onshore (Unspecified)</v>
      </c>
      <c r="W14" s="35" t="s">
        <v>252</v>
      </c>
      <c r="X14" s="35" t="s">
        <v>605</v>
      </c>
      <c r="Y14" s="35" t="s">
        <v>264</v>
      </c>
      <c r="Z14" s="55"/>
      <c r="AA14" s="35" t="s">
        <v>884</v>
      </c>
      <c r="AB14" s="35" t="s">
        <v>985</v>
      </c>
      <c r="AC14" s="35"/>
      <c r="AD14" s="35"/>
      <c r="AE14" s="35"/>
      <c r="AF14" s="35" t="s">
        <v>274</v>
      </c>
      <c r="AG14" s="35" t="s">
        <v>347</v>
      </c>
      <c r="AH14" s="35"/>
      <c r="AI14" s="55"/>
      <c r="AJ14" s="32" t="str">
        <f t="shared" si="4"/>
        <v xml:space="preserve">   4. Obtain detailed land-use information,         12. Identify the presence of sub-surface or covered infrastructure,   14. Obtain detailed imagery of the surface,  </v>
      </c>
      <c r="AK14" s="56"/>
      <c r="AL14" s="56"/>
      <c r="AM14" s="56"/>
      <c r="AN14" s="56" t="s">
        <v>806</v>
      </c>
      <c r="AO14" s="56"/>
      <c r="AP14" s="56"/>
      <c r="AQ14" s="56"/>
      <c r="AR14" s="56"/>
      <c r="AS14" s="56"/>
      <c r="AT14" s="56"/>
      <c r="AU14" s="56"/>
      <c r="AV14" s="56" t="s">
        <v>996</v>
      </c>
      <c r="AW14" s="56"/>
      <c r="AX14" s="56" t="s">
        <v>814</v>
      </c>
      <c r="AY14" s="32"/>
      <c r="AZ14" s="57" t="str">
        <f t="shared" si="0"/>
        <v>Prim</v>
      </c>
      <c r="BA14" s="57" t="str">
        <f t="shared" si="0"/>
        <v xml:space="preserve"> </v>
      </c>
      <c r="BB14" s="57" t="str">
        <f t="shared" si="0"/>
        <v xml:space="preserve"> </v>
      </c>
      <c r="BC14" s="57" t="str">
        <f t="shared" si="5"/>
        <v xml:space="preserve"> </v>
      </c>
      <c r="BD14" s="57" t="str">
        <f t="shared" si="7"/>
        <v xml:space="preserve"> </v>
      </c>
      <c r="BE14" s="57" t="str">
        <f t="shared" si="7"/>
        <v xml:space="preserve"> </v>
      </c>
      <c r="BF14" s="57" t="str">
        <f t="shared" si="7"/>
        <v xml:space="preserve"> </v>
      </c>
      <c r="BG14" s="57" t="str">
        <f t="shared" si="7"/>
        <v xml:space="preserve"> </v>
      </c>
      <c r="BH14" s="57" t="str">
        <f t="shared" si="7"/>
        <v xml:space="preserve"> </v>
      </c>
      <c r="BI14" s="57" t="str">
        <f t="shared" si="7"/>
        <v xml:space="preserve"> </v>
      </c>
      <c r="BJ14" s="57" t="str">
        <f t="shared" si="7"/>
        <v xml:space="preserve"> </v>
      </c>
      <c r="BK14" s="57" t="str">
        <f t="shared" si="7"/>
        <v xml:space="preserve"> </v>
      </c>
      <c r="BL14" s="57" t="str">
        <f t="shared" si="9"/>
        <v xml:space="preserve"> </v>
      </c>
      <c r="BM14" s="57" t="str">
        <f t="shared" si="10"/>
        <v xml:space="preserve"> </v>
      </c>
      <c r="BN14" s="57" t="s">
        <v>724</v>
      </c>
      <c r="BO14" s="57" t="str">
        <f t="shared" si="11"/>
        <v xml:space="preserve"> </v>
      </c>
      <c r="BP14" s="57" t="str">
        <f t="shared" si="12"/>
        <v xml:space="preserve"> </v>
      </c>
      <c r="BQ14" s="57" t="str">
        <f>IF($D14=BQ$2,"Prim"," ")</f>
        <v xml:space="preserve"> </v>
      </c>
      <c r="BR14" s="33"/>
      <c r="BS14" s="51" t="str">
        <f t="shared" si="6"/>
        <v>Generic onshore (Unspecified)</v>
      </c>
      <c r="BT14" s="58" t="s">
        <v>820</v>
      </c>
      <c r="BU14" s="59"/>
      <c r="BV14" s="59"/>
      <c r="BW14" s="59"/>
      <c r="BX14" s="59"/>
      <c r="BY14" s="59"/>
      <c r="BZ14" s="59"/>
      <c r="CA14" s="59"/>
      <c r="CB14" s="59"/>
      <c r="CC14" s="59"/>
      <c r="CD14" s="59"/>
      <c r="CE14" s="59"/>
      <c r="CF14" s="59"/>
      <c r="CG14" s="59"/>
      <c r="CH14" s="59"/>
      <c r="CI14" s="59"/>
      <c r="CJ14" s="60"/>
      <c r="CK14" s="44" t="str">
        <f>'List A1&amp;2 - Themes '!G15</f>
        <v xml:space="preserve">ON 4.1: Environmental monitoring - Baseline historic mapping of environment and ecosystems </v>
      </c>
      <c r="CL14" s="33"/>
      <c r="CM14" s="32" t="str">
        <f>'List B1&amp;2 - Climate'!I6</f>
        <v>Severe Mid-Latitude</v>
      </c>
      <c r="CN14" s="33"/>
      <c r="CO14" s="33"/>
      <c r="CP14" s="33"/>
      <c r="CQ14" s="33"/>
    </row>
    <row r="15" spans="1:95" s="34" customFormat="1" ht="148.5" customHeight="1">
      <c r="B15" s="54" t="s">
        <v>327</v>
      </c>
      <c r="C15" s="35" t="s">
        <v>534</v>
      </c>
      <c r="D15" s="35" t="s">
        <v>309</v>
      </c>
      <c r="E15" s="35" t="s">
        <v>88</v>
      </c>
      <c r="F15" s="35" t="s">
        <v>790</v>
      </c>
      <c r="G15" s="55"/>
      <c r="H15" s="35" t="s">
        <v>986</v>
      </c>
      <c r="I15" s="35" t="str">
        <f t="shared" si="2"/>
        <v xml:space="preserve"> 2. Obtain detailed terrain characterisation, 3. Obtain detailed vegetation information,        10. Fauna and presence and patterns    14. Obtain detailed imagery of the surface,  </v>
      </c>
      <c r="J15" s="61" t="s">
        <v>885</v>
      </c>
      <c r="K15" s="35" t="s">
        <v>886</v>
      </c>
      <c r="L15" s="35" t="s">
        <v>927</v>
      </c>
      <c r="M15" s="35"/>
      <c r="N15" s="55"/>
      <c r="O15" s="35">
        <v>2</v>
      </c>
      <c r="P15" s="35">
        <v>4</v>
      </c>
      <c r="Q15" s="35">
        <v>0</v>
      </c>
      <c r="R15" s="35">
        <v>0</v>
      </c>
      <c r="S15" s="35">
        <v>0</v>
      </c>
      <c r="T15" s="35" t="s">
        <v>278</v>
      </c>
      <c r="U15" s="35" t="s">
        <v>987</v>
      </c>
      <c r="V15" s="35" t="str">
        <f t="shared" si="3"/>
        <v>Generic onshore (Unspecified)</v>
      </c>
      <c r="W15" s="35" t="s">
        <v>252</v>
      </c>
      <c r="X15" s="35" t="s">
        <v>606</v>
      </c>
      <c r="Y15" s="35" t="s">
        <v>264</v>
      </c>
      <c r="Z15" s="55"/>
      <c r="AA15" s="35" t="s">
        <v>607</v>
      </c>
      <c r="AB15" s="35"/>
      <c r="AC15" s="35"/>
      <c r="AD15" s="35"/>
      <c r="AE15" s="35"/>
      <c r="AF15" s="35" t="s">
        <v>272</v>
      </c>
      <c r="AG15" s="35" t="s">
        <v>347</v>
      </c>
      <c r="AH15" s="35"/>
      <c r="AI15" s="55"/>
      <c r="AJ15" s="32" t="str">
        <f t="shared" si="4"/>
        <v xml:space="preserve"> 2. Obtain detailed terrain characterisation, 3. Obtain detailed vegetation information,        10. Fauna and presence and patterns    14. Obtain detailed imagery of the surface,  </v>
      </c>
      <c r="AK15" s="56"/>
      <c r="AL15" s="56" t="s">
        <v>805</v>
      </c>
      <c r="AM15" s="56" t="s">
        <v>988</v>
      </c>
      <c r="AN15" s="56"/>
      <c r="AO15" s="56"/>
      <c r="AP15" s="56"/>
      <c r="AQ15" s="56"/>
      <c r="AR15" s="56"/>
      <c r="AS15" s="56"/>
      <c r="AT15" s="56" t="s">
        <v>841</v>
      </c>
      <c r="AU15" s="56"/>
      <c r="AV15" s="56"/>
      <c r="AW15" s="56"/>
      <c r="AX15" s="56" t="s">
        <v>814</v>
      </c>
      <c r="AY15" s="32"/>
      <c r="AZ15" s="57" t="str">
        <f t="shared" si="0"/>
        <v xml:space="preserve"> </v>
      </c>
      <c r="BA15" s="57" t="str">
        <f t="shared" si="0"/>
        <v xml:space="preserve"> </v>
      </c>
      <c r="BB15" s="57" t="str">
        <f t="shared" si="0"/>
        <v>Prim</v>
      </c>
      <c r="BC15" s="57" t="str">
        <f t="shared" si="5"/>
        <v xml:space="preserve"> </v>
      </c>
      <c r="BD15" s="57" t="str">
        <f t="shared" ref="BD15:BJ15" si="13">IF($D15=BD$2,"Prim"," ")</f>
        <v xml:space="preserve"> </v>
      </c>
      <c r="BE15" s="57" t="str">
        <f t="shared" si="13"/>
        <v xml:space="preserve"> </v>
      </c>
      <c r="BF15" s="57" t="str">
        <f t="shared" si="13"/>
        <v xml:space="preserve"> </v>
      </c>
      <c r="BG15" s="57" t="str">
        <f t="shared" si="13"/>
        <v xml:space="preserve"> </v>
      </c>
      <c r="BH15" s="57" t="str">
        <f t="shared" si="13"/>
        <v xml:space="preserve"> </v>
      </c>
      <c r="BI15" s="57" t="str">
        <f t="shared" si="13"/>
        <v xml:space="preserve"> </v>
      </c>
      <c r="BJ15" s="57" t="str">
        <f t="shared" si="13"/>
        <v xml:space="preserve"> </v>
      </c>
      <c r="BK15" s="57" t="s">
        <v>724</v>
      </c>
      <c r="BL15" s="57" t="str">
        <f t="shared" si="9"/>
        <v xml:space="preserve"> </v>
      </c>
      <c r="BM15" s="57" t="str">
        <f t="shared" si="10"/>
        <v xml:space="preserve"> </v>
      </c>
      <c r="BN15" s="57" t="str">
        <f>IF($D15=BN$2,"Prim"," ")</f>
        <v xml:space="preserve"> </v>
      </c>
      <c r="BO15" s="57" t="str">
        <f t="shared" si="11"/>
        <v xml:space="preserve"> </v>
      </c>
      <c r="BP15" s="57" t="str">
        <f t="shared" si="12"/>
        <v xml:space="preserve"> </v>
      </c>
      <c r="BQ15" s="57" t="str">
        <f>IF($D15=BQ$2,"Prim"," ")</f>
        <v xml:space="preserve"> </v>
      </c>
      <c r="BR15" s="33"/>
      <c r="BS15" s="51" t="str">
        <f t="shared" si="6"/>
        <v>Generic onshore (Unspecified)</v>
      </c>
      <c r="BT15" s="58" t="s">
        <v>820</v>
      </c>
      <c r="BU15" s="59"/>
      <c r="BV15" s="59"/>
      <c r="BW15" s="59"/>
      <c r="BX15" s="59"/>
      <c r="BY15" s="59"/>
      <c r="BZ15" s="59"/>
      <c r="CA15" s="59"/>
      <c r="CB15" s="59"/>
      <c r="CC15" s="59"/>
      <c r="CD15" s="59"/>
      <c r="CE15" s="59"/>
      <c r="CF15" s="59"/>
      <c r="CG15" s="59"/>
      <c r="CH15" s="59"/>
      <c r="CI15" s="59"/>
      <c r="CJ15" s="60"/>
      <c r="CK15" s="44" t="str">
        <f>'List A1&amp;2 - Themes '!G16</f>
        <v>ON 4.2: Environmental monitoring - Continuous monitoring of changes throughout the lifecycle</v>
      </c>
      <c r="CL15" s="33"/>
      <c r="CM15" s="32" t="str">
        <f>'List B1&amp;2 - Climate'!I7</f>
        <v>Polar</v>
      </c>
      <c r="CN15" s="33"/>
      <c r="CO15" s="33"/>
      <c r="CP15" s="33"/>
      <c r="CQ15" s="33"/>
    </row>
    <row r="16" spans="1:95" s="34" customFormat="1" ht="178.5" customHeight="1">
      <c r="B16" s="54" t="s">
        <v>329</v>
      </c>
      <c r="C16" s="35" t="s">
        <v>572</v>
      </c>
      <c r="D16" s="35" t="s">
        <v>321</v>
      </c>
      <c r="E16" s="35" t="s">
        <v>88</v>
      </c>
      <c r="F16" s="35" t="s">
        <v>663</v>
      </c>
      <c r="G16" s="55"/>
      <c r="H16" s="35" t="s">
        <v>583</v>
      </c>
      <c r="I16" s="35" t="str">
        <f t="shared" si="2"/>
        <v xml:space="preserve">1. Obtain detailed topographic information, 2. Obtain detailed terrain characterisation,             </v>
      </c>
      <c r="J16" s="61" t="s">
        <v>582</v>
      </c>
      <c r="K16" s="61" t="s">
        <v>989</v>
      </c>
      <c r="L16" s="64" t="s">
        <v>990</v>
      </c>
      <c r="M16" s="64" t="s">
        <v>350</v>
      </c>
      <c r="N16" s="55"/>
      <c r="O16" s="35">
        <v>2</v>
      </c>
      <c r="P16" s="35">
        <v>1</v>
      </c>
      <c r="Q16" s="35">
        <v>3</v>
      </c>
      <c r="R16" s="35">
        <v>2</v>
      </c>
      <c r="S16" s="35">
        <v>3</v>
      </c>
      <c r="T16" s="35" t="s">
        <v>584</v>
      </c>
      <c r="U16" s="35" t="s">
        <v>486</v>
      </c>
      <c r="V16" s="35" t="str">
        <f t="shared" si="3"/>
        <v>Generic onshore (Unspecified)</v>
      </c>
      <c r="W16" s="35" t="s">
        <v>252</v>
      </c>
      <c r="X16" s="35" t="s">
        <v>585</v>
      </c>
      <c r="Y16" s="35" t="s">
        <v>264</v>
      </c>
      <c r="Z16" s="55"/>
      <c r="AA16" s="35" t="s">
        <v>577</v>
      </c>
      <c r="AB16" s="35" t="s">
        <v>578</v>
      </c>
      <c r="AC16" s="35" t="s">
        <v>579</v>
      </c>
      <c r="AD16" s="35" t="s">
        <v>580</v>
      </c>
      <c r="AE16" s="35"/>
      <c r="AF16" s="35" t="s">
        <v>272</v>
      </c>
      <c r="AG16" s="35" t="s">
        <v>581</v>
      </c>
      <c r="AH16" s="35"/>
      <c r="AI16" s="55"/>
      <c r="AJ16" s="32" t="str">
        <f t="shared" si="4"/>
        <v xml:space="preserve">1. Obtain detailed topographic information, 2. Obtain detailed terrain characterisation,             </v>
      </c>
      <c r="AK16" s="56" t="s">
        <v>804</v>
      </c>
      <c r="AL16" s="56" t="s">
        <v>805</v>
      </c>
      <c r="AM16" s="56"/>
      <c r="AN16" s="56"/>
      <c r="AO16" s="56"/>
      <c r="AP16" s="56"/>
      <c r="AQ16" s="56"/>
      <c r="AR16" s="56"/>
      <c r="AS16" s="56"/>
      <c r="AT16" s="56"/>
      <c r="AU16" s="56"/>
      <c r="AV16" s="56"/>
      <c r="AW16" s="56"/>
      <c r="AX16" s="56"/>
      <c r="AY16" s="32"/>
      <c r="AZ16" s="57" t="str">
        <f t="shared" si="0"/>
        <v xml:space="preserve"> </v>
      </c>
      <c r="BA16" s="57" t="str">
        <f t="shared" si="0"/>
        <v xml:space="preserve"> </v>
      </c>
      <c r="BB16" s="57" t="str">
        <f t="shared" si="0"/>
        <v xml:space="preserve"> </v>
      </c>
      <c r="BC16" s="57" t="s">
        <v>724</v>
      </c>
      <c r="BD16" s="57" t="str">
        <f t="shared" ref="BD16:BE18" si="14">IF($D16=BD$2,"Prim"," ")</f>
        <v xml:space="preserve"> </v>
      </c>
      <c r="BE16" s="57" t="str">
        <f t="shared" si="14"/>
        <v xml:space="preserve"> </v>
      </c>
      <c r="BF16" s="57" t="s">
        <v>724</v>
      </c>
      <c r="BG16" s="57" t="str">
        <f t="shared" ref="BG16:BK18" si="15">IF($D16=BG$2,"Prim"," ")</f>
        <v xml:space="preserve"> </v>
      </c>
      <c r="BH16" s="57" t="str">
        <f t="shared" si="15"/>
        <v xml:space="preserve"> </v>
      </c>
      <c r="BI16" s="57" t="str">
        <f t="shared" si="15"/>
        <v xml:space="preserve"> </v>
      </c>
      <c r="BJ16" s="57" t="str">
        <f t="shared" si="15"/>
        <v xml:space="preserve"> </v>
      </c>
      <c r="BK16" s="57" t="str">
        <f t="shared" si="15"/>
        <v xml:space="preserve"> </v>
      </c>
      <c r="BL16" s="57" t="str">
        <f t="shared" si="9"/>
        <v xml:space="preserve"> </v>
      </c>
      <c r="BM16" s="57" t="str">
        <f t="shared" si="10"/>
        <v xml:space="preserve"> </v>
      </c>
      <c r="BN16" s="57" t="str">
        <f>IF($D16=BN$2,"Prim"," ")</f>
        <v xml:space="preserve"> </v>
      </c>
      <c r="BO16" s="57" t="str">
        <f t="shared" si="11"/>
        <v xml:space="preserve"> </v>
      </c>
      <c r="BP16" s="57" t="str">
        <f t="shared" si="12"/>
        <v>Prim</v>
      </c>
      <c r="BQ16" s="57" t="str">
        <f>IF($D16=BQ$2,"Prim"," ")</f>
        <v xml:space="preserve"> </v>
      </c>
      <c r="BR16" s="33"/>
      <c r="BS16" s="51" t="str">
        <f t="shared" si="6"/>
        <v>Generic onshore (Unspecified)</v>
      </c>
      <c r="BT16" s="58" t="s">
        <v>820</v>
      </c>
      <c r="BU16" s="59"/>
      <c r="BV16" s="59"/>
      <c r="BW16" s="59"/>
      <c r="BX16" s="59"/>
      <c r="BY16" s="59"/>
      <c r="BZ16" s="59"/>
      <c r="CA16" s="59"/>
      <c r="CB16" s="59"/>
      <c r="CC16" s="59"/>
      <c r="CD16" s="59"/>
      <c r="CE16" s="59"/>
      <c r="CF16" s="59"/>
      <c r="CG16" s="59"/>
      <c r="CH16" s="59"/>
      <c r="CI16" s="59"/>
      <c r="CJ16" s="60"/>
      <c r="CK16" s="44" t="str">
        <f>'List A1&amp;2 - Themes '!G17</f>
        <v>ON 4.3: Environmental monitoring - Natural HazardRisk Analysis</v>
      </c>
      <c r="CL16" s="33"/>
      <c r="CM16" s="32"/>
      <c r="CN16" s="33"/>
      <c r="CO16" s="33"/>
      <c r="CP16" s="33"/>
      <c r="CQ16" s="33"/>
    </row>
    <row r="17" spans="2:95" s="34" customFormat="1" ht="258" customHeight="1">
      <c r="B17" s="54" t="s">
        <v>330</v>
      </c>
      <c r="C17" s="35" t="s">
        <v>801</v>
      </c>
      <c r="D17" s="35" t="s">
        <v>312</v>
      </c>
      <c r="E17" s="35" t="s">
        <v>88</v>
      </c>
      <c r="F17" s="35" t="s">
        <v>777</v>
      </c>
      <c r="G17" s="55"/>
      <c r="H17" s="35" t="s">
        <v>991</v>
      </c>
      <c r="I17" s="35" t="str">
        <f t="shared" si="2"/>
        <v xml:space="preserve">1. Obtain detailed topographic information, 2. Obtain detailed terrain characterisation,             </v>
      </c>
      <c r="J17" s="35" t="s">
        <v>992</v>
      </c>
      <c r="K17" s="61" t="s">
        <v>993</v>
      </c>
      <c r="L17" s="62"/>
      <c r="M17" s="64" t="s">
        <v>350</v>
      </c>
      <c r="N17" s="55"/>
      <c r="O17" s="35">
        <v>2</v>
      </c>
      <c r="P17" s="35">
        <v>2</v>
      </c>
      <c r="Q17" s="35">
        <v>0</v>
      </c>
      <c r="R17" s="35">
        <v>0</v>
      </c>
      <c r="S17" s="35">
        <v>0</v>
      </c>
      <c r="T17" s="35" t="s">
        <v>278</v>
      </c>
      <c r="U17" s="35" t="s">
        <v>513</v>
      </c>
      <c r="V17" s="35" t="str">
        <f t="shared" si="3"/>
        <v>Generic onshore (Unspecified)</v>
      </c>
      <c r="W17" s="35" t="s">
        <v>252</v>
      </c>
      <c r="X17" s="35" t="s">
        <v>260</v>
      </c>
      <c r="Y17" s="35" t="s">
        <v>264</v>
      </c>
      <c r="Z17" s="55"/>
      <c r="AA17" s="35" t="s">
        <v>634</v>
      </c>
      <c r="AB17" s="35"/>
      <c r="AC17" s="35"/>
      <c r="AD17" s="35"/>
      <c r="AE17" s="35"/>
      <c r="AF17" s="35" t="s">
        <v>273</v>
      </c>
      <c r="AG17" s="35" t="s">
        <v>968</v>
      </c>
      <c r="AH17" s="35"/>
      <c r="AI17" s="55"/>
      <c r="AJ17" s="32" t="str">
        <f t="shared" si="4"/>
        <v xml:space="preserve">1. Obtain detailed topographic information, 2. Obtain detailed terrain characterisation,             </v>
      </c>
      <c r="AK17" s="56" t="s">
        <v>804</v>
      </c>
      <c r="AL17" s="56" t="s">
        <v>805</v>
      </c>
      <c r="AM17" s="56"/>
      <c r="AN17" s="56"/>
      <c r="AO17" s="56"/>
      <c r="AP17" s="56"/>
      <c r="AQ17" s="56"/>
      <c r="AR17" s="56"/>
      <c r="AS17" s="56"/>
      <c r="AT17" s="56"/>
      <c r="AU17" s="56"/>
      <c r="AV17" s="56"/>
      <c r="AW17" s="56"/>
      <c r="AX17" s="56"/>
      <c r="AY17" s="32"/>
      <c r="AZ17" s="57" t="str">
        <f t="shared" si="0"/>
        <v xml:space="preserve"> </v>
      </c>
      <c r="BA17" s="57" t="str">
        <f t="shared" si="0"/>
        <v xml:space="preserve"> </v>
      </c>
      <c r="BB17" s="57" t="str">
        <f t="shared" si="0"/>
        <v xml:space="preserve"> </v>
      </c>
      <c r="BC17" s="57" t="str">
        <f>IF($D17=BC$2,"Prim"," ")</f>
        <v xml:space="preserve"> </v>
      </c>
      <c r="BD17" s="57" t="str">
        <f t="shared" si="14"/>
        <v xml:space="preserve"> </v>
      </c>
      <c r="BE17" s="57" t="str">
        <f t="shared" si="14"/>
        <v xml:space="preserve"> </v>
      </c>
      <c r="BF17" s="57" t="str">
        <f>IF($D17=BF$2,"Prim"," ")</f>
        <v xml:space="preserve"> </v>
      </c>
      <c r="BG17" s="57" t="str">
        <f t="shared" si="15"/>
        <v xml:space="preserve"> </v>
      </c>
      <c r="BH17" s="57" t="str">
        <f t="shared" si="15"/>
        <v xml:space="preserve"> </v>
      </c>
      <c r="BI17" s="57" t="str">
        <f t="shared" si="15"/>
        <v xml:space="preserve"> </v>
      </c>
      <c r="BJ17" s="57" t="str">
        <f t="shared" si="15"/>
        <v xml:space="preserve"> </v>
      </c>
      <c r="BK17" s="57" t="str">
        <f t="shared" si="15"/>
        <v>Prim</v>
      </c>
      <c r="BL17" s="57" t="str">
        <f t="shared" si="9"/>
        <v xml:space="preserve"> </v>
      </c>
      <c r="BM17" s="57" t="str">
        <f t="shared" si="10"/>
        <v xml:space="preserve"> </v>
      </c>
      <c r="BN17" s="57" t="str">
        <f>IF($D17=BN$2,"Prim"," ")</f>
        <v xml:space="preserve"> </v>
      </c>
      <c r="BO17" s="57" t="str">
        <f t="shared" si="11"/>
        <v xml:space="preserve"> </v>
      </c>
      <c r="BP17" s="57" t="str">
        <f t="shared" si="12"/>
        <v xml:space="preserve"> </v>
      </c>
      <c r="BQ17" s="57" t="str">
        <f>IF($D17=BQ$2,"Prim"," ")</f>
        <v xml:space="preserve"> </v>
      </c>
      <c r="BR17" s="33"/>
      <c r="BS17" s="51" t="str">
        <f t="shared" si="6"/>
        <v>Generic onshore (Unspecified)</v>
      </c>
      <c r="BT17" s="58" t="s">
        <v>820</v>
      </c>
      <c r="BU17" s="59"/>
      <c r="BV17" s="59"/>
      <c r="BW17" s="59"/>
      <c r="BX17" s="59"/>
      <c r="BY17" s="59"/>
      <c r="BZ17" s="59"/>
      <c r="CA17" s="59"/>
      <c r="CB17" s="59"/>
      <c r="CC17" s="59"/>
      <c r="CD17" s="59"/>
      <c r="CE17" s="59"/>
      <c r="CF17" s="59"/>
      <c r="CG17" s="59"/>
      <c r="CH17" s="59"/>
      <c r="CI17" s="59"/>
      <c r="CJ17" s="60"/>
      <c r="CK17" s="44" t="str">
        <f>'List A1&amp;2 - Themes '!G18</f>
        <v>ON 5.1: Logistics planning and operations - Baseline mapping of terrain and infrastructure</v>
      </c>
      <c r="CL17" s="33"/>
      <c r="CM17" s="32"/>
      <c r="CN17" s="33"/>
      <c r="CO17" s="33"/>
      <c r="CP17" s="33"/>
      <c r="CQ17" s="33"/>
    </row>
    <row r="18" spans="2:95" s="34" customFormat="1" ht="260.25" customHeight="1">
      <c r="B18" s="54" t="s">
        <v>331</v>
      </c>
      <c r="C18" s="35" t="s">
        <v>799</v>
      </c>
      <c r="D18" s="35" t="s">
        <v>321</v>
      </c>
      <c r="E18" s="35" t="s">
        <v>88</v>
      </c>
      <c r="F18" s="35" t="s">
        <v>751</v>
      </c>
      <c r="G18" s="55"/>
      <c r="H18" s="35" t="s">
        <v>994</v>
      </c>
      <c r="I18" s="35" t="str">
        <f t="shared" si="2"/>
        <v xml:space="preserve">   4. Obtain detailed land-use information,  5. Identify location and condition of transport infrastructure,    8. Identify the presence of UXO,     12. Identify the presence of sub-surface or covered infrastructure,    </v>
      </c>
      <c r="J18" s="61" t="s">
        <v>995</v>
      </c>
      <c r="K18" s="35" t="s">
        <v>867</v>
      </c>
      <c r="L18" s="64" t="s">
        <v>928</v>
      </c>
      <c r="M18" s="64" t="s">
        <v>350</v>
      </c>
      <c r="N18" s="55"/>
      <c r="O18" s="35">
        <v>2</v>
      </c>
      <c r="P18" s="35">
        <v>2</v>
      </c>
      <c r="Q18" s="35">
        <v>3</v>
      </c>
      <c r="R18" s="35">
        <v>1</v>
      </c>
      <c r="S18" s="35">
        <v>1</v>
      </c>
      <c r="T18" s="35" t="s">
        <v>278</v>
      </c>
      <c r="U18" s="35" t="s">
        <v>513</v>
      </c>
      <c r="V18" s="35" t="str">
        <f t="shared" si="3"/>
        <v>Generic onshore (Unspecified)</v>
      </c>
      <c r="W18" s="35" t="s">
        <v>254</v>
      </c>
      <c r="X18" s="35" t="s">
        <v>261</v>
      </c>
      <c r="Y18" s="35" t="s">
        <v>264</v>
      </c>
      <c r="Z18" s="55"/>
      <c r="AA18" s="35" t="s">
        <v>268</v>
      </c>
      <c r="AB18" s="35" t="s">
        <v>280</v>
      </c>
      <c r="AC18" s="35"/>
      <c r="AD18" s="35"/>
      <c r="AE18" s="35"/>
      <c r="AF18" s="35" t="s">
        <v>270</v>
      </c>
      <c r="AG18" s="35" t="s">
        <v>581</v>
      </c>
      <c r="AH18" s="35"/>
      <c r="AI18" s="55"/>
      <c r="AJ18" s="32" t="str">
        <f t="shared" si="4"/>
        <v xml:space="preserve">   4. Obtain detailed land-use information,  5. Identify location and condition of transport infrastructure,    8. Identify the presence of UXO,     12. Identify the presence of sub-surface or covered infrastructure,    </v>
      </c>
      <c r="AK18" s="56"/>
      <c r="AL18" s="56"/>
      <c r="AM18" s="56"/>
      <c r="AN18" s="56" t="s">
        <v>806</v>
      </c>
      <c r="AO18" s="56" t="s">
        <v>807</v>
      </c>
      <c r="AP18" s="56"/>
      <c r="AQ18" s="56"/>
      <c r="AR18" s="56" t="s">
        <v>810</v>
      </c>
      <c r="AS18" s="56"/>
      <c r="AT18" s="56"/>
      <c r="AU18" s="56"/>
      <c r="AV18" s="56" t="s">
        <v>996</v>
      </c>
      <c r="AW18" s="56"/>
      <c r="AX18" s="56"/>
      <c r="AY18" s="32"/>
      <c r="AZ18" s="57" t="str">
        <f t="shared" si="0"/>
        <v xml:space="preserve"> </v>
      </c>
      <c r="BA18" s="57" t="str">
        <f t="shared" si="0"/>
        <v xml:space="preserve"> </v>
      </c>
      <c r="BB18" s="57" t="str">
        <f t="shared" si="0"/>
        <v xml:space="preserve"> </v>
      </c>
      <c r="BC18" s="57" t="str">
        <f>IF($D18=BC$2,"Prim"," ")</f>
        <v xml:space="preserve"> </v>
      </c>
      <c r="BD18" s="57" t="str">
        <f t="shared" si="14"/>
        <v xml:space="preserve"> </v>
      </c>
      <c r="BE18" s="57" t="str">
        <f t="shared" si="14"/>
        <v xml:space="preserve"> </v>
      </c>
      <c r="BF18" s="57" t="s">
        <v>724</v>
      </c>
      <c r="BG18" s="57" t="str">
        <f t="shared" si="15"/>
        <v xml:space="preserve"> </v>
      </c>
      <c r="BH18" s="57" t="str">
        <f t="shared" si="15"/>
        <v xml:space="preserve"> </v>
      </c>
      <c r="BI18" s="57" t="str">
        <f t="shared" si="15"/>
        <v xml:space="preserve"> </v>
      </c>
      <c r="BJ18" s="57" t="str">
        <f t="shared" si="15"/>
        <v xml:space="preserve"> </v>
      </c>
      <c r="BK18" s="57" t="str">
        <f t="shared" si="15"/>
        <v xml:space="preserve"> </v>
      </c>
      <c r="BL18" s="57" t="str">
        <f t="shared" si="9"/>
        <v xml:space="preserve"> </v>
      </c>
      <c r="BM18" s="57" t="str">
        <f t="shared" si="10"/>
        <v xml:space="preserve"> </v>
      </c>
      <c r="BN18" s="57" t="str">
        <f>IF($D18=BN$2,"Prim"," ")</f>
        <v xml:space="preserve"> </v>
      </c>
      <c r="BO18" s="57" t="str">
        <f t="shared" si="11"/>
        <v xml:space="preserve"> </v>
      </c>
      <c r="BP18" s="57" t="str">
        <f t="shared" si="12"/>
        <v>Prim</v>
      </c>
      <c r="BQ18" s="57" t="str">
        <f>IF($D18=BQ$2,"Prim"," ")</f>
        <v xml:space="preserve"> </v>
      </c>
      <c r="BR18" s="33"/>
      <c r="BS18" s="51" t="str">
        <f t="shared" si="6"/>
        <v>Generic onshore (Unspecified)</v>
      </c>
      <c r="BT18" s="58" t="s">
        <v>820</v>
      </c>
      <c r="BU18" s="59"/>
      <c r="BV18" s="59"/>
      <c r="BW18" s="59"/>
      <c r="BX18" s="59"/>
      <c r="BY18" s="59"/>
      <c r="BZ18" s="59"/>
      <c r="CA18" s="59"/>
      <c r="CB18" s="59"/>
      <c r="CC18" s="59"/>
      <c r="CD18" s="59"/>
      <c r="CE18" s="59"/>
      <c r="CF18" s="59"/>
      <c r="CG18" s="59"/>
      <c r="CH18" s="59"/>
      <c r="CI18" s="59"/>
      <c r="CJ18" s="60"/>
      <c r="CK18" s="44" t="str">
        <f>'List A1&amp;2 - Themes '!G19</f>
        <v>ON 5.2: Logistics planning and operations - Support to surveying crews for planning surveys and H&amp;S</v>
      </c>
      <c r="CL18" s="33"/>
      <c r="CM18" s="32"/>
      <c r="CN18" s="33"/>
      <c r="CO18" s="33"/>
      <c r="CP18" s="33"/>
      <c r="CQ18" s="33"/>
    </row>
    <row r="19" spans="2:95" s="34" customFormat="1" ht="178.5">
      <c r="B19" s="54" t="s">
        <v>333</v>
      </c>
      <c r="C19" s="35" t="s">
        <v>604</v>
      </c>
      <c r="D19" s="35" t="s">
        <v>314</v>
      </c>
      <c r="E19" s="35" t="s">
        <v>88</v>
      </c>
      <c r="F19" s="35" t="s">
        <v>781</v>
      </c>
      <c r="G19" s="55"/>
      <c r="H19" s="35" t="s">
        <v>997</v>
      </c>
      <c r="I19" s="35" t="str">
        <f t="shared" si="2"/>
        <v xml:space="preserve">  3. Obtain detailed vegetation information,  4. Obtain detailed land-use information,   6. Identify inland water bodies and determine water quality,  7. Determine air quality,    10. Fauna and presence and patterns,     </v>
      </c>
      <c r="J19" s="35" t="s">
        <v>998</v>
      </c>
      <c r="K19" s="35" t="s">
        <v>999</v>
      </c>
      <c r="L19" s="35"/>
      <c r="M19" s="35"/>
      <c r="N19" s="55"/>
      <c r="O19" s="35">
        <v>1</v>
      </c>
      <c r="P19" s="35">
        <v>2</v>
      </c>
      <c r="Q19" s="35">
        <v>2</v>
      </c>
      <c r="R19" s="35">
        <v>2</v>
      </c>
      <c r="S19" s="35">
        <v>2</v>
      </c>
      <c r="T19" s="35" t="s">
        <v>278</v>
      </c>
      <c r="U19" s="35" t="s">
        <v>513</v>
      </c>
      <c r="V19" s="35" t="str">
        <f t="shared" si="3"/>
        <v>Generic onshore (Unspecified)</v>
      </c>
      <c r="W19" s="35" t="s">
        <v>252</v>
      </c>
      <c r="X19" s="35" t="s">
        <v>260</v>
      </c>
      <c r="Y19" s="35" t="s">
        <v>264</v>
      </c>
      <c r="Z19" s="55"/>
      <c r="AA19" s="35" t="s">
        <v>626</v>
      </c>
      <c r="AB19" s="35"/>
      <c r="AC19" s="35"/>
      <c r="AD19" s="35"/>
      <c r="AE19" s="35"/>
      <c r="AF19" s="35" t="s">
        <v>270</v>
      </c>
      <c r="AG19" s="35" t="s">
        <v>674</v>
      </c>
      <c r="AH19" s="35"/>
      <c r="AI19" s="55"/>
      <c r="AJ19" s="32" t="str">
        <f t="shared" si="4"/>
        <v xml:space="preserve">  3. Obtain detailed vegetation information,  4. Obtain detailed land-use information,   6. Identify inland water bodies and determine water quality,  7. Determine air quality,    10. Fauna and presence and patterns,     </v>
      </c>
      <c r="AK19" s="56"/>
      <c r="AL19" s="56"/>
      <c r="AM19" s="56" t="s">
        <v>988</v>
      </c>
      <c r="AN19" s="56" t="s">
        <v>806</v>
      </c>
      <c r="AO19" s="56"/>
      <c r="AP19" s="56" t="s">
        <v>808</v>
      </c>
      <c r="AQ19" s="56" t="s">
        <v>809</v>
      </c>
      <c r="AR19" s="56"/>
      <c r="AS19" s="56"/>
      <c r="AT19" s="56" t="s">
        <v>842</v>
      </c>
      <c r="AU19" s="56"/>
      <c r="AV19" s="56"/>
      <c r="AW19" s="56"/>
      <c r="AX19" s="56"/>
      <c r="AY19" s="32"/>
      <c r="AZ19" s="57" t="str">
        <f t="shared" ref="AZ19:BA37" si="16">IF($D19=AZ$2,"Prim"," ")</f>
        <v xml:space="preserve"> </v>
      </c>
      <c r="BA19" s="57" t="str">
        <f t="shared" si="16"/>
        <v xml:space="preserve"> </v>
      </c>
      <c r="BB19" s="57" t="s">
        <v>724</v>
      </c>
      <c r="BC19" s="57" t="str">
        <f t="shared" ref="BC19:BQ19" si="17">IF($D19=BC$2,"Prim"," ")</f>
        <v xml:space="preserve"> </v>
      </c>
      <c r="BD19" s="57" t="str">
        <f t="shared" si="17"/>
        <v xml:space="preserve"> </v>
      </c>
      <c r="BE19" s="57" t="str">
        <f t="shared" si="17"/>
        <v xml:space="preserve"> </v>
      </c>
      <c r="BF19" s="57" t="str">
        <f t="shared" si="17"/>
        <v xml:space="preserve"> </v>
      </c>
      <c r="BG19" s="57" t="str">
        <f t="shared" si="17"/>
        <v xml:space="preserve"> </v>
      </c>
      <c r="BH19" s="57" t="str">
        <f t="shared" si="17"/>
        <v xml:space="preserve"> </v>
      </c>
      <c r="BI19" s="57" t="str">
        <f t="shared" si="17"/>
        <v xml:space="preserve"> </v>
      </c>
      <c r="BJ19" s="57" t="str">
        <f t="shared" si="17"/>
        <v xml:space="preserve"> </v>
      </c>
      <c r="BK19" s="57" t="str">
        <f t="shared" si="17"/>
        <v xml:space="preserve"> </v>
      </c>
      <c r="BL19" s="57" t="str">
        <f t="shared" si="17"/>
        <v>Prim</v>
      </c>
      <c r="BM19" s="57" t="str">
        <f t="shared" si="17"/>
        <v xml:space="preserve"> </v>
      </c>
      <c r="BN19" s="57" t="str">
        <f t="shared" si="17"/>
        <v xml:space="preserve"> </v>
      </c>
      <c r="BO19" s="57" t="str">
        <f t="shared" si="17"/>
        <v xml:space="preserve"> </v>
      </c>
      <c r="BP19" s="57" t="str">
        <f t="shared" si="17"/>
        <v xml:space="preserve"> </v>
      </c>
      <c r="BQ19" s="57" t="str">
        <f t="shared" si="17"/>
        <v xml:space="preserve"> </v>
      </c>
      <c r="BR19" s="33"/>
      <c r="BS19" s="51" t="str">
        <f t="shared" si="6"/>
        <v>Generic onshore (Unspecified)</v>
      </c>
      <c r="BT19" s="58" t="s">
        <v>820</v>
      </c>
      <c r="BU19" s="59"/>
      <c r="BV19" s="59"/>
      <c r="BW19" s="59"/>
      <c r="BX19" s="59"/>
      <c r="BY19" s="59"/>
      <c r="BZ19" s="59"/>
      <c r="CA19" s="59"/>
      <c r="CB19" s="59"/>
      <c r="CC19" s="59"/>
      <c r="CD19" s="59"/>
      <c r="CE19" s="59"/>
      <c r="CF19" s="59"/>
      <c r="CG19" s="59"/>
      <c r="CH19" s="59"/>
      <c r="CI19" s="59"/>
      <c r="CJ19" s="60"/>
      <c r="CK19" s="44" t="str">
        <f>'List A1&amp;2 - Themes '!G20</f>
        <v>ON 5.3: Logistics planning and operations - Facility siting, pipeline routing and roads development</v>
      </c>
      <c r="CL19" s="33"/>
      <c r="CM19" s="32"/>
      <c r="CN19" s="33"/>
      <c r="CO19" s="33"/>
      <c r="CP19" s="33"/>
      <c r="CQ19" s="33"/>
    </row>
    <row r="20" spans="2:95" s="34" customFormat="1" ht="132.75" customHeight="1">
      <c r="B20" s="54" t="s">
        <v>334</v>
      </c>
      <c r="C20" s="35" t="s">
        <v>536</v>
      </c>
      <c r="D20" s="35" t="s">
        <v>321</v>
      </c>
      <c r="E20" s="35" t="s">
        <v>88</v>
      </c>
      <c r="F20" s="35"/>
      <c r="G20" s="55"/>
      <c r="H20" s="35" t="s">
        <v>1000</v>
      </c>
      <c r="I20" s="35" t="str">
        <f t="shared" si="2"/>
        <v xml:space="preserve">   4. Obtain detailed land-use information,  5. Identify location and condition of transport infrastructure,     9. Obtain detailed imagery of assets,    12. Identify the presence of sub-surface or covered infrastructure,    </v>
      </c>
      <c r="J20" s="61" t="s">
        <v>535</v>
      </c>
      <c r="K20" s="35" t="s">
        <v>860</v>
      </c>
      <c r="L20" s="64" t="s">
        <v>929</v>
      </c>
      <c r="M20" s="64" t="s">
        <v>350</v>
      </c>
      <c r="N20" s="55"/>
      <c r="O20" s="35">
        <v>2</v>
      </c>
      <c r="P20" s="35">
        <v>2</v>
      </c>
      <c r="Q20" s="35">
        <v>3</v>
      </c>
      <c r="R20" s="35">
        <v>1</v>
      </c>
      <c r="S20" s="35">
        <v>1</v>
      </c>
      <c r="T20" s="35" t="s">
        <v>278</v>
      </c>
      <c r="U20" s="35" t="s">
        <v>513</v>
      </c>
      <c r="V20" s="35" t="str">
        <f t="shared" si="3"/>
        <v>Generic onshore (Unspecified)</v>
      </c>
      <c r="W20" s="35" t="s">
        <v>252</v>
      </c>
      <c r="X20" s="35" t="s">
        <v>800</v>
      </c>
      <c r="Y20" s="35" t="s">
        <v>264</v>
      </c>
      <c r="Z20" s="55"/>
      <c r="AA20" s="35" t="s">
        <v>634</v>
      </c>
      <c r="AB20" s="35"/>
      <c r="AC20" s="35"/>
      <c r="AD20" s="35"/>
      <c r="AE20" s="35"/>
      <c r="AF20" s="35" t="s">
        <v>272</v>
      </c>
      <c r="AG20" s="35" t="s">
        <v>674</v>
      </c>
      <c r="AH20" s="35"/>
      <c r="AI20" s="55"/>
      <c r="AJ20" s="32" t="str">
        <f t="shared" si="4"/>
        <v xml:space="preserve">   4. Obtain detailed land-use information,  5. Identify location and condition of transport infrastructure,     9. Obtain detailed imagery of assets,    12. Identify the presence of sub-surface or covered infrastructure,    </v>
      </c>
      <c r="AK20" s="56"/>
      <c r="AL20" s="56"/>
      <c r="AM20" s="56"/>
      <c r="AN20" s="56" t="s">
        <v>806</v>
      </c>
      <c r="AO20" s="56" t="s">
        <v>807</v>
      </c>
      <c r="AP20" s="56"/>
      <c r="AQ20" s="56"/>
      <c r="AR20" s="56"/>
      <c r="AS20" s="56" t="s">
        <v>811</v>
      </c>
      <c r="AT20" s="56"/>
      <c r="AU20" s="56"/>
      <c r="AV20" s="56" t="s">
        <v>996</v>
      </c>
      <c r="AW20" s="56"/>
      <c r="AX20" s="56"/>
      <c r="AY20" s="32"/>
      <c r="AZ20" s="57" t="str">
        <f t="shared" si="16"/>
        <v xml:space="preserve"> </v>
      </c>
      <c r="BA20" s="57" t="str">
        <f t="shared" si="16"/>
        <v xml:space="preserve"> </v>
      </c>
      <c r="BB20" s="57" t="str">
        <f t="shared" ref="BB20:BM21" si="18">IF($D20=BB$2,"Prim"," ")</f>
        <v xml:space="preserve"> </v>
      </c>
      <c r="BC20" s="57" t="str">
        <f t="shared" si="18"/>
        <v xml:space="preserve"> </v>
      </c>
      <c r="BD20" s="57" t="str">
        <f t="shared" si="18"/>
        <v xml:space="preserve"> </v>
      </c>
      <c r="BE20" s="57" t="str">
        <f t="shared" si="18"/>
        <v xml:space="preserve"> </v>
      </c>
      <c r="BF20" s="57" t="str">
        <f t="shared" si="18"/>
        <v xml:space="preserve"> </v>
      </c>
      <c r="BG20" s="57" t="str">
        <f t="shared" si="18"/>
        <v xml:space="preserve"> </v>
      </c>
      <c r="BH20" s="57" t="str">
        <f t="shared" si="18"/>
        <v xml:space="preserve"> </v>
      </c>
      <c r="BI20" s="57" t="str">
        <f t="shared" si="18"/>
        <v xml:space="preserve"> </v>
      </c>
      <c r="BJ20" s="57" t="str">
        <f t="shared" si="18"/>
        <v xml:space="preserve"> </v>
      </c>
      <c r="BK20" s="57" t="str">
        <f t="shared" si="18"/>
        <v xml:space="preserve"> </v>
      </c>
      <c r="BL20" s="57" t="str">
        <f t="shared" si="18"/>
        <v xml:space="preserve"> </v>
      </c>
      <c r="BM20" s="57" t="str">
        <f t="shared" si="18"/>
        <v xml:space="preserve"> </v>
      </c>
      <c r="BN20" s="57" t="s">
        <v>724</v>
      </c>
      <c r="BO20" s="57" t="str">
        <f t="shared" ref="BO20:BQ22" si="19">IF($D20=BO$2,"Prim"," ")</f>
        <v xml:space="preserve"> </v>
      </c>
      <c r="BP20" s="57" t="str">
        <f t="shared" si="19"/>
        <v>Prim</v>
      </c>
      <c r="BQ20" s="57" t="str">
        <f t="shared" si="19"/>
        <v xml:space="preserve"> </v>
      </c>
      <c r="BR20" s="33"/>
      <c r="BS20" s="51" t="str">
        <f t="shared" si="6"/>
        <v>Generic onshore (Unspecified)</v>
      </c>
      <c r="BT20" s="58" t="s">
        <v>820</v>
      </c>
      <c r="BU20" s="59"/>
      <c r="BV20" s="59"/>
      <c r="BW20" s="59"/>
      <c r="BX20" s="59"/>
      <c r="BY20" s="59"/>
      <c r="BZ20" s="59"/>
      <c r="CA20" s="59"/>
      <c r="CB20" s="59"/>
      <c r="CC20" s="59"/>
      <c r="CD20" s="59"/>
      <c r="CE20" s="59"/>
      <c r="CF20" s="59"/>
      <c r="CG20" s="59"/>
      <c r="CH20" s="59"/>
      <c r="CI20" s="59"/>
      <c r="CJ20" s="60"/>
      <c r="CK20" s="44" t="str">
        <f>'List A1&amp;2 - Themes '!G21</f>
        <v xml:space="preserve">ON 5.4: Logistics planning and operations - Monitoring of assets </v>
      </c>
      <c r="CL20" s="33"/>
      <c r="CM20" s="32"/>
      <c r="CN20" s="33"/>
      <c r="CO20" s="33"/>
      <c r="CP20" s="33"/>
      <c r="CQ20" s="33"/>
    </row>
    <row r="21" spans="2:95" s="34" customFormat="1" ht="123.75" customHeight="1">
      <c r="B21" s="54" t="s">
        <v>336</v>
      </c>
      <c r="C21" s="35" t="s">
        <v>1001</v>
      </c>
      <c r="D21" s="35" t="s">
        <v>312</v>
      </c>
      <c r="E21" s="35" t="s">
        <v>88</v>
      </c>
      <c r="F21" s="35" t="s">
        <v>782</v>
      </c>
      <c r="G21" s="55"/>
      <c r="H21" s="35" t="s">
        <v>643</v>
      </c>
      <c r="I21" s="35" t="str">
        <f t="shared" si="2"/>
        <v xml:space="preserve">  3. Obtain detailed vegetation information,  4. Obtain detailed land-use information,  5. Identify location and condition of transport infrastructure,  6. Identify inland water bodies and determine water quality,  7. Determine air quality,    10. Fauna and presence and patterns     </v>
      </c>
      <c r="J21" s="61" t="s">
        <v>644</v>
      </c>
      <c r="K21" s="35" t="s">
        <v>854</v>
      </c>
      <c r="L21" s="64" t="s">
        <v>930</v>
      </c>
      <c r="M21" s="64" t="s">
        <v>350</v>
      </c>
      <c r="N21" s="55"/>
      <c r="O21" s="35">
        <v>2</v>
      </c>
      <c r="P21" s="35">
        <v>3</v>
      </c>
      <c r="Q21" s="35">
        <v>2</v>
      </c>
      <c r="R21" s="35">
        <v>0</v>
      </c>
      <c r="S21" s="35">
        <v>0</v>
      </c>
      <c r="T21" s="35" t="s">
        <v>278</v>
      </c>
      <c r="U21" s="35" t="s">
        <v>513</v>
      </c>
      <c r="V21" s="35" t="str">
        <f t="shared" si="3"/>
        <v>Generic onshore (Unspecified)</v>
      </c>
      <c r="W21" s="35" t="s">
        <v>252</v>
      </c>
      <c r="X21" s="35" t="s">
        <v>645</v>
      </c>
      <c r="Y21" s="35" t="s">
        <v>264</v>
      </c>
      <c r="Z21" s="55"/>
      <c r="AA21" s="35" t="s">
        <v>631</v>
      </c>
      <c r="AB21" s="35"/>
      <c r="AC21" s="35"/>
      <c r="AD21" s="35"/>
      <c r="AE21" s="35"/>
      <c r="AF21" s="35" t="s">
        <v>272</v>
      </c>
      <c r="AG21" s="35" t="s">
        <v>968</v>
      </c>
      <c r="AH21" s="35"/>
      <c r="AI21" s="55"/>
      <c r="AJ21" s="32" t="str">
        <f t="shared" si="4"/>
        <v xml:space="preserve">  3. Obtain detailed vegetation information,  4. Obtain detailed land-use information,  5. Identify location and condition of transport infrastructure,  6. Identify inland water bodies and determine water quality,  7. Determine air quality,    10. Fauna and presence and patterns     </v>
      </c>
      <c r="AK21" s="56"/>
      <c r="AL21" s="56"/>
      <c r="AM21" s="56" t="s">
        <v>988</v>
      </c>
      <c r="AN21" s="56" t="s">
        <v>806</v>
      </c>
      <c r="AO21" s="56" t="s">
        <v>807</v>
      </c>
      <c r="AP21" s="56" t="s">
        <v>808</v>
      </c>
      <c r="AQ21" s="56" t="s">
        <v>809</v>
      </c>
      <c r="AR21" s="56"/>
      <c r="AS21" s="56"/>
      <c r="AT21" s="56" t="s">
        <v>841</v>
      </c>
      <c r="AU21" s="56"/>
      <c r="AV21" s="56"/>
      <c r="AW21" s="56"/>
      <c r="AX21" s="56"/>
      <c r="AY21" s="32"/>
      <c r="AZ21" s="57" t="str">
        <f t="shared" si="16"/>
        <v xml:space="preserve"> </v>
      </c>
      <c r="BA21" s="57" t="str">
        <f t="shared" si="16"/>
        <v xml:space="preserve"> </v>
      </c>
      <c r="BB21" s="57" t="str">
        <f t="shared" si="18"/>
        <v xml:space="preserve"> </v>
      </c>
      <c r="BC21" s="57" t="str">
        <f t="shared" si="18"/>
        <v xml:space="preserve"> </v>
      </c>
      <c r="BD21" s="57" t="str">
        <f t="shared" si="18"/>
        <v xml:space="preserve"> </v>
      </c>
      <c r="BE21" s="57" t="str">
        <f t="shared" si="18"/>
        <v xml:space="preserve"> </v>
      </c>
      <c r="BF21" s="57" t="str">
        <f t="shared" si="18"/>
        <v xml:space="preserve"> </v>
      </c>
      <c r="BG21" s="57" t="str">
        <f t="shared" si="18"/>
        <v xml:space="preserve"> </v>
      </c>
      <c r="BH21" s="57" t="str">
        <f t="shared" si="18"/>
        <v xml:space="preserve"> </v>
      </c>
      <c r="BI21" s="57" t="str">
        <f t="shared" si="18"/>
        <v xml:space="preserve"> </v>
      </c>
      <c r="BJ21" s="57" t="str">
        <f t="shared" si="18"/>
        <v xml:space="preserve"> </v>
      </c>
      <c r="BK21" s="57" t="str">
        <f t="shared" si="18"/>
        <v>Prim</v>
      </c>
      <c r="BL21" s="57" t="str">
        <f t="shared" si="18"/>
        <v xml:space="preserve"> </v>
      </c>
      <c r="BM21" s="57" t="str">
        <f t="shared" si="18"/>
        <v xml:space="preserve"> </v>
      </c>
      <c r="BN21" s="57" t="str">
        <f t="shared" ref="BN21:BN39" si="20">IF($D21=BN$2,"Prim"," ")</f>
        <v xml:space="preserve"> </v>
      </c>
      <c r="BO21" s="57" t="str">
        <f t="shared" si="19"/>
        <v xml:space="preserve"> </v>
      </c>
      <c r="BP21" s="57" t="str">
        <f t="shared" si="19"/>
        <v xml:space="preserve"> </v>
      </c>
      <c r="BQ21" s="57" t="str">
        <f t="shared" si="19"/>
        <v xml:space="preserve"> </v>
      </c>
      <c r="BR21" s="33"/>
      <c r="BS21" s="51" t="str">
        <f t="shared" si="6"/>
        <v>Generic onshore (Unspecified)</v>
      </c>
      <c r="BT21" s="58" t="s">
        <v>820</v>
      </c>
      <c r="BU21" s="59"/>
      <c r="BV21" s="59"/>
      <c r="BW21" s="59"/>
      <c r="BX21" s="59"/>
      <c r="BY21" s="59"/>
      <c r="BZ21" s="59"/>
      <c r="CA21" s="59"/>
      <c r="CB21" s="59"/>
      <c r="CC21" s="59"/>
      <c r="CD21" s="59"/>
      <c r="CE21" s="59"/>
      <c r="CF21" s="59"/>
      <c r="CG21" s="59"/>
      <c r="CH21" s="59"/>
      <c r="CI21" s="59"/>
      <c r="CJ21" s="60"/>
      <c r="CK21" s="44">
        <f>'List A1&amp;2 - Themes '!G23</f>
        <v>0</v>
      </c>
      <c r="CL21" s="33"/>
      <c r="CM21" s="32"/>
      <c r="CN21" s="33"/>
      <c r="CO21" s="33"/>
      <c r="CP21" s="33"/>
      <c r="CQ21" s="33"/>
    </row>
    <row r="22" spans="2:95" s="34" customFormat="1" ht="157.5" customHeight="1">
      <c r="B22" s="54" t="s">
        <v>337</v>
      </c>
      <c r="C22" s="35" t="s">
        <v>328</v>
      </c>
      <c r="D22" s="35" t="s">
        <v>293</v>
      </c>
      <c r="E22" s="35" t="s">
        <v>88</v>
      </c>
      <c r="F22" s="35" t="s">
        <v>742</v>
      </c>
      <c r="G22" s="55"/>
      <c r="H22" s="35" t="s">
        <v>537</v>
      </c>
      <c r="I22" s="35" t="str">
        <f t="shared" si="2"/>
        <v xml:space="preserve">1. Obtain detailed topographic information,  3. Obtain detailed vegetation information,           13. Monitor ground movement,   </v>
      </c>
      <c r="J22" s="61" t="s">
        <v>538</v>
      </c>
      <c r="K22" s="61" t="s">
        <v>1002</v>
      </c>
      <c r="L22" s="35"/>
      <c r="M22" s="35"/>
      <c r="N22" s="55"/>
      <c r="O22" s="35">
        <v>0</v>
      </c>
      <c r="P22" s="35">
        <v>2</v>
      </c>
      <c r="Q22" s="35">
        <v>2</v>
      </c>
      <c r="R22" s="35">
        <v>2</v>
      </c>
      <c r="S22" s="35">
        <v>0</v>
      </c>
      <c r="T22" s="35" t="s">
        <v>278</v>
      </c>
      <c r="U22" s="35" t="s">
        <v>513</v>
      </c>
      <c r="V22" s="35" t="str">
        <f t="shared" si="3"/>
        <v>Generic onshore (Unspecified)</v>
      </c>
      <c r="W22" s="35" t="s">
        <v>252</v>
      </c>
      <c r="X22" s="35" t="s">
        <v>957</v>
      </c>
      <c r="Y22" s="35" t="s">
        <v>264</v>
      </c>
      <c r="Z22" s="55"/>
      <c r="AA22" s="35" t="s">
        <v>302</v>
      </c>
      <c r="AB22" s="35"/>
      <c r="AC22" s="35" t="s">
        <v>357</v>
      </c>
      <c r="AD22" s="35"/>
      <c r="AE22" s="35" t="s">
        <v>306</v>
      </c>
      <c r="AF22" s="35" t="s">
        <v>272</v>
      </c>
      <c r="AG22" s="35" t="s">
        <v>281</v>
      </c>
      <c r="AH22" s="35" t="s">
        <v>301</v>
      </c>
      <c r="AI22" s="55"/>
      <c r="AJ22" s="32" t="str">
        <f t="shared" si="4"/>
        <v xml:space="preserve">1. Obtain detailed topographic information,  3. Obtain detailed vegetation information,           13. Monitor ground movement,   </v>
      </c>
      <c r="AK22" s="56" t="s">
        <v>804</v>
      </c>
      <c r="AL22" s="56"/>
      <c r="AM22" s="56" t="s">
        <v>988</v>
      </c>
      <c r="AN22" s="56"/>
      <c r="AO22" s="56"/>
      <c r="AP22" s="56"/>
      <c r="AQ22" s="56"/>
      <c r="AR22" s="56"/>
      <c r="AS22" s="56"/>
      <c r="AT22" s="56"/>
      <c r="AU22" s="56"/>
      <c r="AV22" s="56"/>
      <c r="AW22" s="56" t="s">
        <v>813</v>
      </c>
      <c r="AX22" s="56"/>
      <c r="AY22" s="32"/>
      <c r="AZ22" s="57" t="str">
        <f t="shared" si="16"/>
        <v xml:space="preserve"> </v>
      </c>
      <c r="BA22" s="57" t="str">
        <f t="shared" si="16"/>
        <v xml:space="preserve"> </v>
      </c>
      <c r="BB22" s="57" t="str">
        <f t="shared" ref="BB22:BK23" si="21">IF($D22=BB$2,"Prim"," ")</f>
        <v xml:space="preserve"> </v>
      </c>
      <c r="BC22" s="57" t="str">
        <f t="shared" si="21"/>
        <v xml:space="preserve"> </v>
      </c>
      <c r="BD22" s="57" t="str">
        <f t="shared" si="21"/>
        <v xml:space="preserve"> </v>
      </c>
      <c r="BE22" s="57" t="str">
        <f t="shared" si="21"/>
        <v xml:space="preserve"> </v>
      </c>
      <c r="BF22" s="57" t="str">
        <f t="shared" si="21"/>
        <v xml:space="preserve"> </v>
      </c>
      <c r="BG22" s="57" t="str">
        <f t="shared" si="21"/>
        <v xml:space="preserve"> </v>
      </c>
      <c r="BH22" s="57" t="str">
        <f t="shared" si="21"/>
        <v>Prim</v>
      </c>
      <c r="BI22" s="57" t="str">
        <f t="shared" si="21"/>
        <v xml:space="preserve"> </v>
      </c>
      <c r="BJ22" s="57" t="str">
        <f t="shared" si="21"/>
        <v xml:space="preserve"> </v>
      </c>
      <c r="BK22" s="57" t="str">
        <f t="shared" si="21"/>
        <v xml:space="preserve"> </v>
      </c>
      <c r="BL22" s="57" t="s">
        <v>724</v>
      </c>
      <c r="BM22" s="57" t="str">
        <f t="shared" ref="BM22:BM46" si="22">IF($D22=BM$2,"Prim"," ")</f>
        <v xml:space="preserve"> </v>
      </c>
      <c r="BN22" s="57" t="str">
        <f t="shared" si="20"/>
        <v xml:space="preserve"> </v>
      </c>
      <c r="BO22" s="57" t="str">
        <f t="shared" si="19"/>
        <v xml:space="preserve"> </v>
      </c>
      <c r="BP22" s="57" t="str">
        <f t="shared" si="19"/>
        <v xml:space="preserve"> </v>
      </c>
      <c r="BQ22" s="57" t="str">
        <f t="shared" si="19"/>
        <v xml:space="preserve"> </v>
      </c>
      <c r="BR22" s="33"/>
      <c r="BS22" s="51" t="str">
        <f t="shared" si="6"/>
        <v>Generic onshore (Unspecified)</v>
      </c>
      <c r="BT22" s="58" t="s">
        <v>820</v>
      </c>
      <c r="BU22" s="59"/>
      <c r="BV22" s="59"/>
      <c r="BW22" s="59"/>
      <c r="BX22" s="59"/>
      <c r="BY22" s="59"/>
      <c r="BZ22" s="59"/>
      <c r="CA22" s="59"/>
      <c r="CB22" s="59"/>
      <c r="CC22" s="59"/>
      <c r="CD22" s="59"/>
      <c r="CE22" s="59"/>
      <c r="CF22" s="59"/>
      <c r="CG22" s="59"/>
      <c r="CH22" s="59"/>
      <c r="CI22" s="59"/>
      <c r="CJ22" s="60"/>
      <c r="CK22" s="44">
        <f>'List A1&amp;2 - Themes '!G24</f>
        <v>0</v>
      </c>
      <c r="CL22" s="33"/>
      <c r="CM22" s="32"/>
      <c r="CN22" s="33"/>
      <c r="CO22" s="33"/>
      <c r="CP22" s="33"/>
      <c r="CQ22" s="33"/>
    </row>
    <row r="23" spans="2:95" s="34" customFormat="1" ht="143.25" customHeight="1">
      <c r="B23" s="54" t="s">
        <v>339</v>
      </c>
      <c r="C23" s="35" t="s">
        <v>656</v>
      </c>
      <c r="D23" s="35" t="s">
        <v>314</v>
      </c>
      <c r="E23" s="35" t="s">
        <v>88</v>
      </c>
      <c r="F23" s="35" t="s">
        <v>783</v>
      </c>
      <c r="G23" s="55"/>
      <c r="H23" s="35" t="s">
        <v>1003</v>
      </c>
      <c r="I23" s="35" t="str">
        <f t="shared" si="2"/>
        <v xml:space="preserve">      7. Determine air quality,         </v>
      </c>
      <c r="J23" s="61" t="s">
        <v>1004</v>
      </c>
      <c r="K23" s="35" t="s">
        <v>855</v>
      </c>
      <c r="L23" s="64" t="s">
        <v>1005</v>
      </c>
      <c r="M23" s="64" t="s">
        <v>931</v>
      </c>
      <c r="N23" s="55"/>
      <c r="O23" s="35">
        <v>0</v>
      </c>
      <c r="P23" s="35">
        <v>1</v>
      </c>
      <c r="Q23" s="35">
        <v>2</v>
      </c>
      <c r="R23" s="35">
        <v>3</v>
      </c>
      <c r="S23" s="35">
        <v>1</v>
      </c>
      <c r="T23" s="35" t="s">
        <v>278</v>
      </c>
      <c r="U23" s="35" t="s">
        <v>513</v>
      </c>
      <c r="V23" s="35" t="str">
        <f t="shared" si="3"/>
        <v>Generic onshore (Unspecified)</v>
      </c>
      <c r="W23" s="35" t="s">
        <v>252</v>
      </c>
      <c r="X23" s="35" t="s">
        <v>958</v>
      </c>
      <c r="Y23" s="35" t="s">
        <v>264</v>
      </c>
      <c r="Z23" s="55"/>
      <c r="AA23" s="35" t="s">
        <v>959</v>
      </c>
      <c r="AB23" s="35"/>
      <c r="AC23" s="35"/>
      <c r="AD23" s="35"/>
      <c r="AE23" s="35"/>
      <c r="AF23" s="35" t="s">
        <v>271</v>
      </c>
      <c r="AG23" s="35" t="s">
        <v>969</v>
      </c>
      <c r="AH23" s="35" t="s">
        <v>610</v>
      </c>
      <c r="AI23" s="55"/>
      <c r="AJ23" s="32" t="str">
        <f t="shared" si="4"/>
        <v xml:space="preserve">      7. Determine air quality,         </v>
      </c>
      <c r="AK23" s="56"/>
      <c r="AL23" s="56"/>
      <c r="AM23" s="56"/>
      <c r="AN23" s="56"/>
      <c r="AO23" s="56"/>
      <c r="AP23" s="56"/>
      <c r="AQ23" s="56" t="s">
        <v>809</v>
      </c>
      <c r="AR23" s="56"/>
      <c r="AS23" s="56"/>
      <c r="AT23" s="56"/>
      <c r="AU23" s="56"/>
      <c r="AV23" s="56"/>
      <c r="AW23" s="56"/>
      <c r="AX23" s="56"/>
      <c r="AY23" s="32"/>
      <c r="AZ23" s="57" t="str">
        <f t="shared" si="16"/>
        <v xml:space="preserve"> </v>
      </c>
      <c r="BA23" s="57" t="str">
        <f t="shared" si="16"/>
        <v xml:space="preserve"> </v>
      </c>
      <c r="BB23" s="57" t="str">
        <f t="shared" si="21"/>
        <v xml:space="preserve"> </v>
      </c>
      <c r="BC23" s="57" t="str">
        <f t="shared" si="21"/>
        <v xml:space="preserve"> </v>
      </c>
      <c r="BD23" s="57" t="str">
        <f t="shared" si="21"/>
        <v xml:space="preserve"> </v>
      </c>
      <c r="BE23" s="57" t="str">
        <f t="shared" si="21"/>
        <v xml:space="preserve"> </v>
      </c>
      <c r="BF23" s="57" t="str">
        <f t="shared" si="21"/>
        <v xml:space="preserve"> </v>
      </c>
      <c r="BG23" s="57" t="str">
        <f t="shared" si="21"/>
        <v xml:space="preserve"> </v>
      </c>
      <c r="BH23" s="57" t="str">
        <f t="shared" si="21"/>
        <v xml:space="preserve"> </v>
      </c>
      <c r="BI23" s="57" t="str">
        <f t="shared" si="21"/>
        <v xml:space="preserve"> </v>
      </c>
      <c r="BJ23" s="57" t="str">
        <f t="shared" si="21"/>
        <v xml:space="preserve"> </v>
      </c>
      <c r="BK23" s="57" t="str">
        <f t="shared" si="21"/>
        <v xml:space="preserve"> </v>
      </c>
      <c r="BL23" s="57" t="str">
        <f t="shared" ref="BL23:BL41" si="23">IF($D23=BL$2,"Prim"," ")</f>
        <v>Prim</v>
      </c>
      <c r="BM23" s="57" t="str">
        <f t="shared" si="22"/>
        <v xml:space="preserve"> </v>
      </c>
      <c r="BN23" s="57" t="str">
        <f t="shared" si="20"/>
        <v xml:space="preserve"> </v>
      </c>
      <c r="BO23" s="57" t="str">
        <f>IF($D23=BO$2,"Prim"," ")</f>
        <v xml:space="preserve"> </v>
      </c>
      <c r="BP23" s="57" t="str">
        <f>IF($D23=BP$2,"Prim"," ")</f>
        <v xml:space="preserve"> </v>
      </c>
      <c r="BQ23" s="57" t="s">
        <v>724</v>
      </c>
      <c r="BR23" s="33"/>
      <c r="BS23" s="51" t="str">
        <f t="shared" si="6"/>
        <v>Generic onshore (Unspecified)</v>
      </c>
      <c r="BT23" s="58" t="s">
        <v>820</v>
      </c>
      <c r="BU23" s="59"/>
      <c r="BV23" s="59"/>
      <c r="BW23" s="59"/>
      <c r="BX23" s="59"/>
      <c r="BY23" s="59"/>
      <c r="BZ23" s="59"/>
      <c r="CA23" s="59"/>
      <c r="CB23" s="59"/>
      <c r="CC23" s="59"/>
      <c r="CD23" s="59"/>
      <c r="CE23" s="59"/>
      <c r="CF23" s="59"/>
      <c r="CG23" s="59"/>
      <c r="CH23" s="59"/>
      <c r="CI23" s="59"/>
      <c r="CJ23" s="60"/>
      <c r="CK23" s="44" t="str">
        <f>'List A1&amp;2 - Themes '!G25</f>
        <v>OFF 1.1: Metocean data mapping and monitoring - Historic records for winds, waves and currents</v>
      </c>
      <c r="CL23" s="33"/>
      <c r="CM23" s="32"/>
      <c r="CN23" s="33"/>
      <c r="CO23" s="33"/>
      <c r="CP23" s="33"/>
      <c r="CQ23" s="33"/>
    </row>
    <row r="24" spans="2:95" s="34" customFormat="1" ht="153.75" customHeight="1">
      <c r="B24" s="54" t="s">
        <v>340</v>
      </c>
      <c r="C24" s="35" t="s">
        <v>567</v>
      </c>
      <c r="D24" s="35" t="s">
        <v>314</v>
      </c>
      <c r="E24" s="35" t="s">
        <v>88</v>
      </c>
      <c r="F24" s="35" t="s">
        <v>784</v>
      </c>
      <c r="G24" s="55"/>
      <c r="H24" s="35" t="s">
        <v>1006</v>
      </c>
      <c r="I24" s="35" t="str">
        <f t="shared" si="2"/>
        <v xml:space="preserve"> 2. Obtain detailed terrain characterisation, 3. Obtain detailed vegetation information,    6. Identify inland water bodies and determine water quality,  7. Determine air quality,     11. Determine lithology, mineralogy and structural properties of the near surface,     </v>
      </c>
      <c r="J24" s="61" t="s">
        <v>1007</v>
      </c>
      <c r="K24" s="35" t="s">
        <v>856</v>
      </c>
      <c r="L24" s="64" t="s">
        <v>951</v>
      </c>
      <c r="M24" s="35"/>
      <c r="N24" s="55"/>
      <c r="O24" s="35">
        <v>0</v>
      </c>
      <c r="P24" s="35">
        <v>0</v>
      </c>
      <c r="Q24" s="35">
        <v>1</v>
      </c>
      <c r="R24" s="35">
        <v>3</v>
      </c>
      <c r="S24" s="35">
        <v>2</v>
      </c>
      <c r="T24" s="35" t="s">
        <v>278</v>
      </c>
      <c r="U24" s="35" t="s">
        <v>513</v>
      </c>
      <c r="V24" s="35" t="str">
        <f t="shared" si="3"/>
        <v>Generic onshore (Unspecified)</v>
      </c>
      <c r="W24" s="35" t="s">
        <v>252</v>
      </c>
      <c r="X24" s="35" t="s">
        <v>958</v>
      </c>
      <c r="Y24" s="35" t="s">
        <v>264</v>
      </c>
      <c r="Z24" s="55"/>
      <c r="AA24" s="35" t="s">
        <v>959</v>
      </c>
      <c r="AB24" s="35"/>
      <c r="AC24" s="35"/>
      <c r="AD24" s="35"/>
      <c r="AE24" s="35"/>
      <c r="AF24" s="35" t="s">
        <v>269</v>
      </c>
      <c r="AG24" s="35" t="s">
        <v>969</v>
      </c>
      <c r="AH24" s="35"/>
      <c r="AI24" s="55"/>
      <c r="AJ24" s="32" t="str">
        <f t="shared" si="4"/>
        <v xml:space="preserve"> 2. Obtain detailed terrain characterisation, 3. Obtain detailed vegetation information,    6. Identify inland water bodies and determine water quality,  7. Determine air quality,     11. Determine lithology, mineralogy and structural properties of the near surface,     </v>
      </c>
      <c r="AK24" s="56"/>
      <c r="AL24" s="56" t="s">
        <v>805</v>
      </c>
      <c r="AM24" s="56" t="s">
        <v>988</v>
      </c>
      <c r="AN24" s="56"/>
      <c r="AO24" s="56"/>
      <c r="AP24" s="56" t="s">
        <v>808</v>
      </c>
      <c r="AQ24" s="56" t="s">
        <v>809</v>
      </c>
      <c r="AR24" s="56"/>
      <c r="AS24" s="56"/>
      <c r="AT24" s="56"/>
      <c r="AU24" s="56" t="s">
        <v>812</v>
      </c>
      <c r="AV24" s="56"/>
      <c r="AW24" s="56"/>
      <c r="AX24" s="56"/>
      <c r="AY24" s="32"/>
      <c r="AZ24" s="57" t="str">
        <f t="shared" si="16"/>
        <v xml:space="preserve"> </v>
      </c>
      <c r="BA24" s="57" t="str">
        <f t="shared" si="16"/>
        <v xml:space="preserve"> </v>
      </c>
      <c r="BB24" s="57" t="str">
        <f t="shared" ref="BB24:BH26" si="24">IF($D24=BB$2,"Prim"," ")</f>
        <v xml:space="preserve"> </v>
      </c>
      <c r="BC24" s="57" t="str">
        <f t="shared" si="24"/>
        <v xml:space="preserve"> </v>
      </c>
      <c r="BD24" s="57" t="str">
        <f t="shared" si="24"/>
        <v xml:space="preserve"> </v>
      </c>
      <c r="BE24" s="57" t="str">
        <f t="shared" si="24"/>
        <v xml:space="preserve"> </v>
      </c>
      <c r="BF24" s="57" t="str">
        <f t="shared" si="24"/>
        <v xml:space="preserve"> </v>
      </c>
      <c r="BG24" s="57" t="str">
        <f t="shared" si="24"/>
        <v xml:space="preserve"> </v>
      </c>
      <c r="BH24" s="57" t="str">
        <f t="shared" si="24"/>
        <v xml:space="preserve"> </v>
      </c>
      <c r="BI24" s="57" t="s">
        <v>724</v>
      </c>
      <c r="BJ24" s="57" t="str">
        <f t="shared" ref="BJ24:BK28" si="25">IF($D24=BJ$2,"Prim"," ")</f>
        <v xml:space="preserve"> </v>
      </c>
      <c r="BK24" s="57" t="str">
        <f t="shared" si="25"/>
        <v xml:space="preserve"> </v>
      </c>
      <c r="BL24" s="57" t="str">
        <f t="shared" si="23"/>
        <v>Prim</v>
      </c>
      <c r="BM24" s="57" t="str">
        <f t="shared" si="22"/>
        <v xml:space="preserve"> </v>
      </c>
      <c r="BN24" s="57" t="str">
        <f t="shared" si="20"/>
        <v xml:space="preserve"> </v>
      </c>
      <c r="BO24" s="57" t="str">
        <f>IF($D24=BO$2,"Prim"," ")</f>
        <v xml:space="preserve"> </v>
      </c>
      <c r="BP24" s="57" t="str">
        <f>IF($D24=BP$2,"Prim"," ")</f>
        <v xml:space="preserve"> </v>
      </c>
      <c r="BQ24" s="57" t="str">
        <f t="shared" ref="BQ24:BQ70" si="26">IF($D24=BQ$2,"Prim"," ")</f>
        <v xml:space="preserve"> </v>
      </c>
      <c r="BR24" s="33"/>
      <c r="BS24" s="51" t="str">
        <f t="shared" si="6"/>
        <v>Generic onshore (Unspecified)</v>
      </c>
      <c r="BT24" s="58" t="s">
        <v>820</v>
      </c>
      <c r="BU24" s="59"/>
      <c r="BV24" s="59"/>
      <c r="BW24" s="59"/>
      <c r="BX24" s="59"/>
      <c r="BY24" s="59"/>
      <c r="BZ24" s="59"/>
      <c r="CA24" s="59"/>
      <c r="CB24" s="59"/>
      <c r="CC24" s="59"/>
      <c r="CD24" s="59"/>
      <c r="CE24" s="59"/>
      <c r="CF24" s="59"/>
      <c r="CG24" s="59"/>
      <c r="CH24" s="59"/>
      <c r="CI24" s="59"/>
      <c r="CJ24" s="60"/>
      <c r="CK24" s="44" t="str">
        <f>'List A1&amp;2 - Themes '!G26</f>
        <v>OFF 1.2: Metocean data mapping and monitoring - Wind, waves and currents forecast to operations</v>
      </c>
      <c r="CL24" s="33"/>
      <c r="CM24" s="32"/>
      <c r="CN24" s="33"/>
      <c r="CO24" s="33"/>
      <c r="CP24" s="33"/>
      <c r="CQ24" s="33"/>
    </row>
    <row r="25" spans="2:95" s="34" customFormat="1" ht="324.75" customHeight="1">
      <c r="B25" s="54" t="s">
        <v>341</v>
      </c>
      <c r="C25" s="35" t="s">
        <v>887</v>
      </c>
      <c r="D25" s="35" t="s">
        <v>332</v>
      </c>
      <c r="E25" s="35" t="s">
        <v>88</v>
      </c>
      <c r="F25" s="35" t="s">
        <v>725</v>
      </c>
      <c r="G25" s="55"/>
      <c r="H25" s="35" t="s">
        <v>1008</v>
      </c>
      <c r="I25" s="35" t="str">
        <f t="shared" si="2"/>
        <v xml:space="preserve">          11. Determine lithology, mineralogy and structural properties of the near surface,     </v>
      </c>
      <c r="J25" s="61" t="s">
        <v>586</v>
      </c>
      <c r="K25" s="35" t="s">
        <v>850</v>
      </c>
      <c r="L25" s="35"/>
      <c r="M25" s="35"/>
      <c r="N25" s="55"/>
      <c r="O25" s="35">
        <v>2</v>
      </c>
      <c r="P25" s="35">
        <v>2</v>
      </c>
      <c r="Q25" s="35">
        <v>3</v>
      </c>
      <c r="R25" s="35">
        <v>1</v>
      </c>
      <c r="S25" s="35">
        <v>1</v>
      </c>
      <c r="T25" s="35" t="s">
        <v>278</v>
      </c>
      <c r="U25" s="35" t="s">
        <v>513</v>
      </c>
      <c r="V25" s="35" t="str">
        <f t="shared" ref="V25" si="27">BS25</f>
        <v>Generic onshore (Unspecified)</v>
      </c>
      <c r="W25" s="35" t="s">
        <v>252</v>
      </c>
      <c r="X25" s="35" t="s">
        <v>261</v>
      </c>
      <c r="Y25" s="35" t="s">
        <v>264</v>
      </c>
      <c r="Z25" s="55"/>
      <c r="AA25" s="35" t="s">
        <v>634</v>
      </c>
      <c r="AB25" s="35"/>
      <c r="AC25" s="35"/>
      <c r="AD25" s="35"/>
      <c r="AE25" s="35"/>
      <c r="AF25" s="35" t="s">
        <v>272</v>
      </c>
      <c r="AG25" s="35" t="s">
        <v>969</v>
      </c>
      <c r="AH25" s="35"/>
      <c r="AI25" s="55"/>
      <c r="AJ25" s="32" t="str">
        <f t="shared" si="4"/>
        <v xml:space="preserve">          11. Determine lithology, mineralogy and structural properties of the near surface,     </v>
      </c>
      <c r="AK25" s="56"/>
      <c r="AL25" s="56"/>
      <c r="AM25" s="56"/>
      <c r="AN25" s="56"/>
      <c r="AO25" s="56"/>
      <c r="AP25" s="56"/>
      <c r="AQ25" s="56"/>
      <c r="AR25" s="56"/>
      <c r="AS25" s="56"/>
      <c r="AT25" s="56"/>
      <c r="AU25" s="56" t="s">
        <v>812</v>
      </c>
      <c r="AV25" s="56"/>
      <c r="AW25" s="56"/>
      <c r="AX25" s="56"/>
      <c r="AY25" s="32"/>
      <c r="AZ25" s="57" t="str">
        <f t="shared" si="16"/>
        <v xml:space="preserve"> </v>
      </c>
      <c r="BA25" s="57" t="str">
        <f t="shared" si="16"/>
        <v xml:space="preserve"> </v>
      </c>
      <c r="BB25" s="57" t="str">
        <f t="shared" si="24"/>
        <v xml:space="preserve"> </v>
      </c>
      <c r="BC25" s="57" t="str">
        <f t="shared" si="24"/>
        <v xml:space="preserve"> </v>
      </c>
      <c r="BD25" s="57" t="str">
        <f t="shared" si="24"/>
        <v xml:space="preserve"> </v>
      </c>
      <c r="BE25" s="57" t="str">
        <f t="shared" si="24"/>
        <v xml:space="preserve"> </v>
      </c>
      <c r="BF25" s="57" t="str">
        <f t="shared" si="24"/>
        <v xml:space="preserve"> </v>
      </c>
      <c r="BG25" s="57" t="str">
        <f t="shared" si="24"/>
        <v>Prim</v>
      </c>
      <c r="BH25" s="57" t="str">
        <f t="shared" si="24"/>
        <v xml:space="preserve"> </v>
      </c>
      <c r="BI25" s="57" t="str">
        <f t="shared" ref="BI25:BI56" si="28">IF($D25=BI$2,"Prim"," ")</f>
        <v xml:space="preserve"> </v>
      </c>
      <c r="BJ25" s="57" t="str">
        <f t="shared" si="25"/>
        <v xml:space="preserve"> </v>
      </c>
      <c r="BK25" s="57" t="str">
        <f t="shared" si="25"/>
        <v xml:space="preserve"> </v>
      </c>
      <c r="BL25" s="57" t="str">
        <f t="shared" si="23"/>
        <v xml:space="preserve"> </v>
      </c>
      <c r="BM25" s="57" t="str">
        <f t="shared" si="22"/>
        <v xml:space="preserve"> </v>
      </c>
      <c r="BN25" s="57" t="str">
        <f t="shared" si="20"/>
        <v xml:space="preserve"> </v>
      </c>
      <c r="BO25" s="57" t="str">
        <f t="shared" ref="BO25:BO36" si="29">IF($D25=BO$2,"Prim"," ")</f>
        <v xml:space="preserve"> </v>
      </c>
      <c r="BP25" s="57" t="s">
        <v>724</v>
      </c>
      <c r="BQ25" s="57" t="str">
        <f t="shared" si="26"/>
        <v xml:space="preserve"> </v>
      </c>
      <c r="BR25" s="33"/>
      <c r="BS25" s="51" t="str">
        <f t="shared" si="6"/>
        <v>Generic onshore (Unspecified)</v>
      </c>
      <c r="BT25" s="58" t="s">
        <v>820</v>
      </c>
      <c r="BU25" s="59"/>
      <c r="BV25" s="59"/>
      <c r="BW25" s="59"/>
      <c r="BX25" s="59"/>
      <c r="BY25" s="59"/>
      <c r="BZ25" s="59"/>
      <c r="CA25" s="59"/>
      <c r="CB25" s="59"/>
      <c r="CC25" s="59"/>
      <c r="CD25" s="59"/>
      <c r="CE25" s="59"/>
      <c r="CF25" s="59"/>
      <c r="CG25" s="59"/>
      <c r="CH25" s="59"/>
      <c r="CI25" s="59"/>
      <c r="CJ25" s="60"/>
      <c r="CK25" s="44" t="str">
        <f>'List A1&amp;2 - Themes '!G27</f>
        <v>OFF 1.3: Metocean data mapping and monitoring - Hurricane forecasting</v>
      </c>
      <c r="CL25" s="33"/>
      <c r="CM25" s="32"/>
      <c r="CN25" s="33"/>
      <c r="CO25" s="33"/>
      <c r="CP25" s="33"/>
      <c r="CQ25" s="33"/>
    </row>
    <row r="26" spans="2:95" s="34" customFormat="1" ht="102">
      <c r="B26" s="54" t="s">
        <v>342</v>
      </c>
      <c r="C26" s="35" t="s">
        <v>593</v>
      </c>
      <c r="D26" s="35" t="s">
        <v>319</v>
      </c>
      <c r="E26" s="35" t="s">
        <v>88</v>
      </c>
      <c r="F26" s="35" t="s">
        <v>764</v>
      </c>
      <c r="G26" s="55"/>
      <c r="H26" s="35" t="s">
        <v>1009</v>
      </c>
      <c r="I26" s="35" t="str">
        <f t="shared" si="2"/>
        <v xml:space="preserve">   4. Obtain detailed land-use information,            </v>
      </c>
      <c r="J26" s="61" t="s">
        <v>1010</v>
      </c>
      <c r="K26" s="35" t="s">
        <v>837</v>
      </c>
      <c r="L26" s="35" t="s">
        <v>560</v>
      </c>
      <c r="M26" s="35" t="s">
        <v>350</v>
      </c>
      <c r="N26" s="55"/>
      <c r="O26" s="35">
        <v>0</v>
      </c>
      <c r="P26" s="35">
        <v>1</v>
      </c>
      <c r="Q26" s="35">
        <v>2</v>
      </c>
      <c r="R26" s="35">
        <v>3</v>
      </c>
      <c r="S26" s="35">
        <v>1</v>
      </c>
      <c r="T26" s="35" t="s">
        <v>278</v>
      </c>
      <c r="U26" s="35" t="s">
        <v>513</v>
      </c>
      <c r="V26" s="35" t="str">
        <f t="shared" si="3"/>
        <v>Generic onshore (Unspecified)</v>
      </c>
      <c r="W26" s="35" t="s">
        <v>252</v>
      </c>
      <c r="X26" s="35" t="s">
        <v>596</v>
      </c>
      <c r="Y26" s="35" t="s">
        <v>264</v>
      </c>
      <c r="Z26" s="55"/>
      <c r="AA26" s="35" t="s">
        <v>595</v>
      </c>
      <c r="AB26" s="35"/>
      <c r="AC26" s="35" t="s">
        <v>838</v>
      </c>
      <c r="AD26" s="35"/>
      <c r="AE26" s="35" t="s">
        <v>544</v>
      </c>
      <c r="AF26" s="35" t="s">
        <v>273</v>
      </c>
      <c r="AG26" s="35" t="s">
        <v>347</v>
      </c>
      <c r="AH26" s="35"/>
      <c r="AI26" s="55"/>
      <c r="AJ26" s="32" t="str">
        <f t="shared" si="4"/>
        <v xml:space="preserve">   4. Obtain detailed land-use information,            </v>
      </c>
      <c r="AK26" s="56"/>
      <c r="AL26" s="56"/>
      <c r="AM26" s="56"/>
      <c r="AN26" s="56" t="s">
        <v>806</v>
      </c>
      <c r="AO26" s="56"/>
      <c r="AP26" s="56"/>
      <c r="AQ26" s="56"/>
      <c r="AR26" s="56"/>
      <c r="AS26" s="56"/>
      <c r="AT26" s="56"/>
      <c r="AU26" s="56"/>
      <c r="AV26" s="56"/>
      <c r="AW26" s="56"/>
      <c r="AX26" s="56"/>
      <c r="AY26" s="32"/>
      <c r="AZ26" s="57" t="str">
        <f t="shared" si="16"/>
        <v xml:space="preserve"> </v>
      </c>
      <c r="BA26" s="57" t="str">
        <f t="shared" si="16"/>
        <v xml:space="preserve"> </v>
      </c>
      <c r="BB26" s="57" t="str">
        <f t="shared" si="24"/>
        <v xml:space="preserve"> </v>
      </c>
      <c r="BC26" s="57" t="str">
        <f t="shared" si="24"/>
        <v xml:space="preserve"> </v>
      </c>
      <c r="BD26" s="57" t="str">
        <f t="shared" si="24"/>
        <v xml:space="preserve"> </v>
      </c>
      <c r="BE26" s="57" t="str">
        <f t="shared" si="24"/>
        <v xml:space="preserve"> </v>
      </c>
      <c r="BF26" s="57" t="str">
        <f t="shared" si="24"/>
        <v xml:space="preserve"> </v>
      </c>
      <c r="BG26" s="57" t="str">
        <f t="shared" si="24"/>
        <v xml:space="preserve"> </v>
      </c>
      <c r="BH26" s="57" t="str">
        <f t="shared" si="24"/>
        <v xml:space="preserve"> </v>
      </c>
      <c r="BI26" s="57" t="str">
        <f t="shared" si="28"/>
        <v xml:space="preserve"> </v>
      </c>
      <c r="BJ26" s="57" t="str">
        <f t="shared" si="25"/>
        <v xml:space="preserve"> </v>
      </c>
      <c r="BK26" s="57" t="str">
        <f t="shared" si="25"/>
        <v xml:space="preserve"> </v>
      </c>
      <c r="BL26" s="57" t="str">
        <f t="shared" si="23"/>
        <v xml:space="preserve"> </v>
      </c>
      <c r="BM26" s="57" t="str">
        <f t="shared" si="22"/>
        <v xml:space="preserve"> </v>
      </c>
      <c r="BN26" s="57" t="str">
        <f t="shared" si="20"/>
        <v xml:space="preserve"> </v>
      </c>
      <c r="BO26" s="57" t="str">
        <f t="shared" si="29"/>
        <v xml:space="preserve"> </v>
      </c>
      <c r="BP26" s="57" t="str">
        <f t="shared" ref="BP26:BP57" si="30">IF($D26=BP$2,"Prim"," ")</f>
        <v xml:space="preserve"> </v>
      </c>
      <c r="BQ26" s="57" t="str">
        <f t="shared" si="26"/>
        <v>Prim</v>
      </c>
      <c r="BR26" s="33"/>
      <c r="BS26" s="51" t="str">
        <f t="shared" si="6"/>
        <v>Generic onshore (Unspecified)</v>
      </c>
      <c r="BT26" s="58" t="s">
        <v>820</v>
      </c>
      <c r="BU26" s="59"/>
      <c r="BV26" s="59"/>
      <c r="BW26" s="59"/>
      <c r="BX26" s="59"/>
      <c r="BY26" s="59"/>
      <c r="BZ26" s="59"/>
      <c r="CA26" s="59"/>
      <c r="CB26" s="59"/>
      <c r="CC26" s="59"/>
      <c r="CD26" s="59"/>
      <c r="CE26" s="59"/>
      <c r="CF26" s="59"/>
      <c r="CG26" s="59"/>
      <c r="CH26" s="59"/>
      <c r="CI26" s="59"/>
      <c r="CJ26" s="60"/>
      <c r="CK26" s="44" t="str">
        <f>'List A1&amp;2 - Themes '!G28</f>
        <v>OFF 2.1: Environmental monitoring - Baseline historic mapping of environment and ecosystems</v>
      </c>
      <c r="CL26" s="33"/>
      <c r="CM26" s="32"/>
      <c r="CN26" s="33"/>
      <c r="CO26" s="33"/>
      <c r="CP26" s="33"/>
      <c r="CQ26" s="33"/>
    </row>
    <row r="27" spans="2:95" s="34" customFormat="1" ht="132.75" customHeight="1">
      <c r="B27" s="54" t="s">
        <v>343</v>
      </c>
      <c r="C27" s="35" t="s">
        <v>561</v>
      </c>
      <c r="D27" s="35" t="s">
        <v>335</v>
      </c>
      <c r="E27" s="35" t="s">
        <v>88</v>
      </c>
      <c r="F27" s="35" t="s">
        <v>770</v>
      </c>
      <c r="G27" s="55"/>
      <c r="H27" s="35" t="s">
        <v>843</v>
      </c>
      <c r="I27" s="35" t="str">
        <f t="shared" si="2"/>
        <v xml:space="preserve">1. Obtain detailed topographic information,          11. Determine lithology, mineralogy and structural properties of the near surface,    14. Obtain detailed imagery of the surface,  </v>
      </c>
      <c r="J27" s="35" t="s">
        <v>844</v>
      </c>
      <c r="K27" s="35" t="s">
        <v>851</v>
      </c>
      <c r="L27" s="35" t="s">
        <v>852</v>
      </c>
      <c r="M27" s="35" t="s">
        <v>888</v>
      </c>
      <c r="N27" s="55"/>
      <c r="O27" s="35">
        <v>4</v>
      </c>
      <c r="P27" s="35">
        <v>3</v>
      </c>
      <c r="Q27" s="35">
        <v>1</v>
      </c>
      <c r="R27" s="35">
        <v>0</v>
      </c>
      <c r="S27" s="35">
        <v>0</v>
      </c>
      <c r="T27" s="35" t="s">
        <v>1011</v>
      </c>
      <c r="U27" s="35" t="s">
        <v>1012</v>
      </c>
      <c r="V27" s="35" t="str">
        <f t="shared" si="3"/>
        <v>Generic onshore (Unspecified)</v>
      </c>
      <c r="W27" s="35" t="s">
        <v>252</v>
      </c>
      <c r="X27" s="35" t="s">
        <v>262</v>
      </c>
      <c r="Y27" s="35" t="s">
        <v>264</v>
      </c>
      <c r="Z27" s="55"/>
      <c r="AA27" s="35" t="s">
        <v>633</v>
      </c>
      <c r="AB27" s="35"/>
      <c r="AC27" s="35"/>
      <c r="AD27" s="35"/>
      <c r="AE27" s="35"/>
      <c r="AF27" s="35" t="s">
        <v>274</v>
      </c>
      <c r="AG27" s="35" t="s">
        <v>970</v>
      </c>
      <c r="AH27" s="35"/>
      <c r="AI27" s="55"/>
      <c r="AJ27" s="32" t="str">
        <f t="shared" si="4"/>
        <v xml:space="preserve">1. Obtain detailed topographic information,          11. Determine lithology, mineralogy and structural properties of the near surface,    14. Obtain detailed imagery of the surface,  </v>
      </c>
      <c r="AK27" s="56" t="s">
        <v>804</v>
      </c>
      <c r="AL27" s="56"/>
      <c r="AM27" s="56"/>
      <c r="AN27" s="56"/>
      <c r="AO27" s="56"/>
      <c r="AP27" s="56"/>
      <c r="AQ27" s="56"/>
      <c r="AR27" s="56"/>
      <c r="AS27" s="56"/>
      <c r="AT27" s="56"/>
      <c r="AU27" s="56" t="s">
        <v>812</v>
      </c>
      <c r="AV27" s="56"/>
      <c r="AW27" s="56"/>
      <c r="AX27" s="56" t="s">
        <v>814</v>
      </c>
      <c r="AY27" s="32"/>
      <c r="AZ27" s="57" t="str">
        <f t="shared" si="16"/>
        <v xml:space="preserve"> </v>
      </c>
      <c r="BA27" s="57" t="str">
        <f t="shared" si="16"/>
        <v xml:space="preserve"> </v>
      </c>
      <c r="BB27" s="57" t="str">
        <f t="shared" ref="BB27:BC50" si="31">IF($D27=BB$2,"Prim"," ")</f>
        <v xml:space="preserve"> </v>
      </c>
      <c r="BC27" s="57" t="str">
        <f t="shared" si="31"/>
        <v>Prim</v>
      </c>
      <c r="BD27" s="57" t="s">
        <v>724</v>
      </c>
      <c r="BE27" s="57" t="str">
        <f t="shared" ref="BE27:BH37" si="32">IF($D27=BE$2,"Prim"," ")</f>
        <v xml:space="preserve"> </v>
      </c>
      <c r="BF27" s="57" t="str">
        <f t="shared" si="32"/>
        <v xml:space="preserve"> </v>
      </c>
      <c r="BG27" s="57" t="str">
        <f t="shared" si="32"/>
        <v xml:space="preserve"> </v>
      </c>
      <c r="BH27" s="57" t="str">
        <f t="shared" si="32"/>
        <v xml:space="preserve"> </v>
      </c>
      <c r="BI27" s="57" t="str">
        <f t="shared" si="28"/>
        <v xml:space="preserve"> </v>
      </c>
      <c r="BJ27" s="57" t="str">
        <f t="shared" si="25"/>
        <v xml:space="preserve"> </v>
      </c>
      <c r="BK27" s="57" t="str">
        <f t="shared" si="25"/>
        <v xml:space="preserve"> </v>
      </c>
      <c r="BL27" s="57" t="str">
        <f t="shared" si="23"/>
        <v xml:space="preserve"> </v>
      </c>
      <c r="BM27" s="57" t="str">
        <f t="shared" si="22"/>
        <v xml:space="preserve"> </v>
      </c>
      <c r="BN27" s="57" t="str">
        <f t="shared" si="20"/>
        <v xml:space="preserve"> </v>
      </c>
      <c r="BO27" s="57" t="str">
        <f t="shared" si="29"/>
        <v xml:space="preserve"> </v>
      </c>
      <c r="BP27" s="57" t="str">
        <f t="shared" si="30"/>
        <v xml:space="preserve"> </v>
      </c>
      <c r="BQ27" s="57" t="str">
        <f t="shared" si="26"/>
        <v xml:space="preserve"> </v>
      </c>
      <c r="BR27" s="33"/>
      <c r="BS27" s="51" t="str">
        <f t="shared" si="6"/>
        <v>Generic onshore (Unspecified)</v>
      </c>
      <c r="BT27" s="58" t="s">
        <v>820</v>
      </c>
      <c r="BU27" s="59"/>
      <c r="BV27" s="59"/>
      <c r="BW27" s="59"/>
      <c r="BX27" s="59"/>
      <c r="BY27" s="59"/>
      <c r="BZ27" s="59"/>
      <c r="CA27" s="59"/>
      <c r="CB27" s="59"/>
      <c r="CC27" s="59"/>
      <c r="CD27" s="59"/>
      <c r="CE27" s="59"/>
      <c r="CF27" s="59"/>
      <c r="CG27" s="59"/>
      <c r="CH27" s="59"/>
      <c r="CI27" s="59"/>
      <c r="CJ27" s="60"/>
      <c r="CK27" s="44" t="str">
        <f>'List A1&amp;2 - Themes '!G29</f>
        <v>OFF 2.2: Environmental monitoring - Continuous monitoring of changes throughout O&amp;G lifecycle</v>
      </c>
      <c r="CL27" s="33"/>
      <c r="CM27" s="32"/>
      <c r="CN27" s="33"/>
      <c r="CO27" s="33"/>
      <c r="CP27" s="33"/>
      <c r="CQ27" s="33"/>
    </row>
    <row r="28" spans="2:95" s="34" customFormat="1" ht="155.25" customHeight="1">
      <c r="B28" s="54" t="s">
        <v>344</v>
      </c>
      <c r="C28" s="35" t="s">
        <v>562</v>
      </c>
      <c r="D28" s="35" t="s">
        <v>338</v>
      </c>
      <c r="E28" s="35" t="s">
        <v>88</v>
      </c>
      <c r="F28" s="35" t="s">
        <v>791</v>
      </c>
      <c r="G28" s="55"/>
      <c r="H28" s="35" t="s">
        <v>1013</v>
      </c>
      <c r="I28" s="35" t="str">
        <f t="shared" si="2"/>
        <v xml:space="preserve">          11. Determine lithology, mineralogy and structural properties of the near surface,    14. Obtain detailed imagery of the surface,  </v>
      </c>
      <c r="J28" s="61" t="s">
        <v>1014</v>
      </c>
      <c r="K28" s="35" t="s">
        <v>853</v>
      </c>
      <c r="L28" s="35"/>
      <c r="M28" s="35"/>
      <c r="N28" s="55"/>
      <c r="O28" s="35">
        <v>4</v>
      </c>
      <c r="P28" s="35">
        <v>3</v>
      </c>
      <c r="Q28" s="35">
        <v>1</v>
      </c>
      <c r="R28" s="35">
        <v>0</v>
      </c>
      <c r="S28" s="35">
        <v>0</v>
      </c>
      <c r="T28" s="35" t="s">
        <v>278</v>
      </c>
      <c r="U28" s="35" t="s">
        <v>513</v>
      </c>
      <c r="V28" s="35" t="str">
        <f t="shared" ref="V28" si="33">BS28</f>
        <v>Generic onshore (Unspecified)</v>
      </c>
      <c r="W28" s="35" t="s">
        <v>252</v>
      </c>
      <c r="X28" s="35" t="s">
        <v>260</v>
      </c>
      <c r="Y28" s="35" t="s">
        <v>264</v>
      </c>
      <c r="Z28" s="55"/>
      <c r="AA28" s="35"/>
      <c r="AB28" s="35"/>
      <c r="AC28" s="35"/>
      <c r="AD28" s="35"/>
      <c r="AE28" s="35"/>
      <c r="AF28" s="35" t="s">
        <v>272</v>
      </c>
      <c r="AG28" s="35" t="s">
        <v>970</v>
      </c>
      <c r="AH28" s="35"/>
      <c r="AI28" s="55"/>
      <c r="AJ28" s="32" t="str">
        <f t="shared" si="4"/>
        <v xml:space="preserve">          11. Determine lithology, mineralogy and structural properties of the near surface,    14. Obtain detailed imagery of the surface,  </v>
      </c>
      <c r="AK28" s="56"/>
      <c r="AL28" s="56"/>
      <c r="AM28" s="56"/>
      <c r="AN28" s="56"/>
      <c r="AO28" s="56"/>
      <c r="AP28" s="56"/>
      <c r="AQ28" s="56"/>
      <c r="AR28" s="56"/>
      <c r="AS28" s="56"/>
      <c r="AT28" s="56"/>
      <c r="AU28" s="56" t="s">
        <v>812</v>
      </c>
      <c r="AV28" s="56"/>
      <c r="AW28" s="56"/>
      <c r="AX28" s="56" t="s">
        <v>814</v>
      </c>
      <c r="AY28" s="32"/>
      <c r="AZ28" s="57" t="str">
        <f t="shared" si="16"/>
        <v xml:space="preserve"> </v>
      </c>
      <c r="BA28" s="57" t="str">
        <f t="shared" si="16"/>
        <v xml:space="preserve"> </v>
      </c>
      <c r="BB28" s="57" t="str">
        <f t="shared" si="31"/>
        <v xml:space="preserve"> </v>
      </c>
      <c r="BC28" s="57" t="str">
        <f t="shared" si="31"/>
        <v xml:space="preserve"> </v>
      </c>
      <c r="BD28" s="57" t="str">
        <f t="shared" ref="BD28:BD59" si="34">IF($D28=BD$2,"Prim"," ")</f>
        <v xml:space="preserve"> </v>
      </c>
      <c r="BE28" s="57" t="str">
        <f t="shared" si="32"/>
        <v>Prim</v>
      </c>
      <c r="BF28" s="57" t="str">
        <f t="shared" si="32"/>
        <v xml:space="preserve"> </v>
      </c>
      <c r="BG28" s="57" t="str">
        <f t="shared" si="32"/>
        <v xml:space="preserve"> </v>
      </c>
      <c r="BH28" s="57" t="str">
        <f t="shared" si="32"/>
        <v xml:space="preserve"> </v>
      </c>
      <c r="BI28" s="57" t="str">
        <f t="shared" si="28"/>
        <v xml:space="preserve"> </v>
      </c>
      <c r="BJ28" s="57" t="str">
        <f t="shared" si="25"/>
        <v xml:space="preserve"> </v>
      </c>
      <c r="BK28" s="57" t="str">
        <f t="shared" si="25"/>
        <v xml:space="preserve"> </v>
      </c>
      <c r="BL28" s="57" t="str">
        <f t="shared" si="23"/>
        <v xml:space="preserve"> </v>
      </c>
      <c r="BM28" s="57" t="str">
        <f t="shared" si="22"/>
        <v xml:space="preserve"> </v>
      </c>
      <c r="BN28" s="57" t="str">
        <f t="shared" si="20"/>
        <v xml:space="preserve"> </v>
      </c>
      <c r="BO28" s="57" t="str">
        <f t="shared" si="29"/>
        <v xml:space="preserve"> </v>
      </c>
      <c r="BP28" s="57" t="str">
        <f t="shared" si="30"/>
        <v xml:space="preserve"> </v>
      </c>
      <c r="BQ28" s="57" t="str">
        <f t="shared" si="26"/>
        <v xml:space="preserve"> </v>
      </c>
      <c r="BR28" s="33"/>
      <c r="BS28" s="51" t="str">
        <f t="shared" si="6"/>
        <v>Generic onshore (Unspecified)</v>
      </c>
      <c r="BT28" s="58" t="s">
        <v>820</v>
      </c>
      <c r="BU28" s="59"/>
      <c r="BV28" s="59"/>
      <c r="BW28" s="59"/>
      <c r="BX28" s="59"/>
      <c r="BY28" s="59"/>
      <c r="BZ28" s="59"/>
      <c r="CA28" s="59"/>
      <c r="CB28" s="59"/>
      <c r="CC28" s="59"/>
      <c r="CD28" s="59"/>
      <c r="CE28" s="59"/>
      <c r="CF28" s="59"/>
      <c r="CG28" s="59"/>
      <c r="CH28" s="59"/>
      <c r="CI28" s="59"/>
      <c r="CJ28" s="60"/>
      <c r="CK28" s="44" t="str">
        <f>'List A1&amp;2 - Themes '!G30</f>
        <v>OFF 2.3: Environmental monitoring - Water quality during operations</v>
      </c>
      <c r="CL28" s="33"/>
      <c r="CM28" s="32"/>
      <c r="CN28" s="33"/>
      <c r="CO28" s="33"/>
      <c r="CP28" s="33"/>
      <c r="CQ28" s="33"/>
    </row>
    <row r="29" spans="2:95" s="34" customFormat="1" ht="108.75" customHeight="1">
      <c r="B29" s="54" t="s">
        <v>377</v>
      </c>
      <c r="C29" s="35" t="s">
        <v>1015</v>
      </c>
      <c r="D29" s="35" t="s">
        <v>314</v>
      </c>
      <c r="E29" s="35" t="s">
        <v>88</v>
      </c>
      <c r="F29" s="35" t="s">
        <v>778</v>
      </c>
      <c r="G29" s="55"/>
      <c r="H29" s="35" t="s">
        <v>1016</v>
      </c>
      <c r="I29" s="35" t="str">
        <f t="shared" si="2"/>
        <v xml:space="preserve">   4. Obtain detailed land-use information,           14. Obtain detailed imagery of the surface,  </v>
      </c>
      <c r="J29" s="61" t="s">
        <v>662</v>
      </c>
      <c r="K29" s="35" t="s">
        <v>857</v>
      </c>
      <c r="L29" s="64" t="s">
        <v>932</v>
      </c>
      <c r="M29" s="35"/>
      <c r="N29" s="55"/>
      <c r="O29" s="35">
        <v>1</v>
      </c>
      <c r="P29" s="35">
        <v>1</v>
      </c>
      <c r="Q29" s="35">
        <v>2</v>
      </c>
      <c r="R29" s="35">
        <v>3</v>
      </c>
      <c r="S29" s="35">
        <v>1</v>
      </c>
      <c r="T29" s="35" t="s">
        <v>278</v>
      </c>
      <c r="U29" s="35" t="s">
        <v>513</v>
      </c>
      <c r="V29" s="35" t="str">
        <f t="shared" ref="V29" si="35">BS29</f>
        <v>Generic onshore (Unspecified)</v>
      </c>
      <c r="W29" s="35" t="s">
        <v>252</v>
      </c>
      <c r="X29" s="35" t="s">
        <v>960</v>
      </c>
      <c r="Y29" s="35" t="s">
        <v>264</v>
      </c>
      <c r="Z29" s="55"/>
      <c r="AA29" s="35"/>
      <c r="AB29" s="35"/>
      <c r="AC29" s="35"/>
      <c r="AD29" s="35"/>
      <c r="AE29" s="35"/>
      <c r="AF29" s="35" t="s">
        <v>272</v>
      </c>
      <c r="AG29" s="35" t="s">
        <v>674</v>
      </c>
      <c r="AH29" s="35"/>
      <c r="AI29" s="55"/>
      <c r="AJ29" s="32" t="str">
        <f t="shared" si="4"/>
        <v xml:space="preserve">   4. Obtain detailed land-use information,           14. Obtain detailed imagery of the surface,  </v>
      </c>
      <c r="AK29" s="56"/>
      <c r="AL29" s="56"/>
      <c r="AM29" s="56"/>
      <c r="AN29" s="56" t="s">
        <v>806</v>
      </c>
      <c r="AO29" s="56"/>
      <c r="AP29" s="56"/>
      <c r="AQ29" s="56"/>
      <c r="AR29" s="56"/>
      <c r="AS29" s="56"/>
      <c r="AT29" s="56"/>
      <c r="AU29" s="56"/>
      <c r="AV29" s="56"/>
      <c r="AW29" s="56"/>
      <c r="AX29" s="56" t="s">
        <v>814</v>
      </c>
      <c r="AY29" s="32"/>
      <c r="AZ29" s="57" t="str">
        <f t="shared" si="16"/>
        <v xml:space="preserve"> </v>
      </c>
      <c r="BA29" s="57" t="str">
        <f t="shared" si="16"/>
        <v xml:space="preserve"> </v>
      </c>
      <c r="BB29" s="57" t="str">
        <f t="shared" si="31"/>
        <v xml:space="preserve"> </v>
      </c>
      <c r="BC29" s="57" t="str">
        <f t="shared" si="31"/>
        <v xml:space="preserve"> </v>
      </c>
      <c r="BD29" s="57" t="str">
        <f t="shared" si="34"/>
        <v xml:space="preserve"> </v>
      </c>
      <c r="BE29" s="57" t="str">
        <f t="shared" si="32"/>
        <v xml:space="preserve"> </v>
      </c>
      <c r="BF29" s="57" t="str">
        <f t="shared" si="32"/>
        <v xml:space="preserve"> </v>
      </c>
      <c r="BG29" s="57" t="str">
        <f t="shared" si="32"/>
        <v xml:space="preserve"> </v>
      </c>
      <c r="BH29" s="57" t="str">
        <f t="shared" si="32"/>
        <v xml:space="preserve"> </v>
      </c>
      <c r="BI29" s="57" t="str">
        <f t="shared" si="28"/>
        <v xml:space="preserve"> </v>
      </c>
      <c r="BJ29" s="57" t="str">
        <f t="shared" ref="BJ29:BJ66" si="36">IF($D29=BJ$2,"Prim"," ")</f>
        <v xml:space="preserve"> </v>
      </c>
      <c r="BK29" s="57" t="s">
        <v>724</v>
      </c>
      <c r="BL29" s="57" t="str">
        <f t="shared" si="23"/>
        <v>Prim</v>
      </c>
      <c r="BM29" s="57" t="str">
        <f t="shared" si="22"/>
        <v xml:space="preserve"> </v>
      </c>
      <c r="BN29" s="57" t="str">
        <f t="shared" si="20"/>
        <v xml:space="preserve"> </v>
      </c>
      <c r="BO29" s="57" t="str">
        <f t="shared" si="29"/>
        <v xml:space="preserve"> </v>
      </c>
      <c r="BP29" s="57" t="str">
        <f t="shared" si="30"/>
        <v xml:space="preserve"> </v>
      </c>
      <c r="BQ29" s="57" t="str">
        <f t="shared" si="26"/>
        <v xml:space="preserve"> </v>
      </c>
      <c r="BR29" s="33"/>
      <c r="BS29" s="51" t="str">
        <f t="shared" si="6"/>
        <v>Generic onshore (Unspecified)</v>
      </c>
      <c r="BT29" s="58" t="s">
        <v>820</v>
      </c>
      <c r="BU29" s="59"/>
      <c r="BV29" s="59"/>
      <c r="BW29" s="59"/>
      <c r="BX29" s="59"/>
      <c r="BY29" s="59"/>
      <c r="BZ29" s="59"/>
      <c r="CA29" s="59"/>
      <c r="CB29" s="59"/>
      <c r="CC29" s="59"/>
      <c r="CD29" s="59"/>
      <c r="CE29" s="59"/>
      <c r="CF29" s="59"/>
      <c r="CG29" s="59"/>
      <c r="CH29" s="59"/>
      <c r="CI29" s="59"/>
      <c r="CJ29" s="60"/>
      <c r="CK29" s="44" t="str">
        <f>'List A1&amp;2 - Themes '!G31</f>
        <v>OFF 2.4: Environmental monitoring - Coastal morphology</v>
      </c>
      <c r="CL29" s="33"/>
      <c r="CM29" s="32"/>
      <c r="CN29" s="33"/>
      <c r="CO29" s="33"/>
      <c r="CP29" s="33"/>
      <c r="CQ29" s="33"/>
    </row>
    <row r="30" spans="2:95" s="34" customFormat="1" ht="160.5" customHeight="1">
      <c r="B30" s="54" t="s">
        <v>378</v>
      </c>
      <c r="C30" s="35" t="s">
        <v>539</v>
      </c>
      <c r="D30" s="35" t="s">
        <v>312</v>
      </c>
      <c r="E30" s="35" t="s">
        <v>88</v>
      </c>
      <c r="F30" s="35" t="s">
        <v>779</v>
      </c>
      <c r="G30" s="55"/>
      <c r="H30" s="61" t="s">
        <v>1017</v>
      </c>
      <c r="I30" s="35" t="str">
        <f t="shared" si="2"/>
        <v xml:space="preserve">  3. Obtain detailed vegetation information,  4. Obtain detailed land-use information,  5. Identify location and condition of transport infrastructure,  6. Identify inland water bodies and determine water quality,     10. Fauna and presence and patterns,     </v>
      </c>
      <c r="J30" s="61" t="s">
        <v>1018</v>
      </c>
      <c r="K30" s="35" t="s">
        <v>858</v>
      </c>
      <c r="L30" s="35" t="s">
        <v>540</v>
      </c>
      <c r="M30" s="35" t="s">
        <v>350</v>
      </c>
      <c r="N30" s="55"/>
      <c r="O30" s="35">
        <v>4</v>
      </c>
      <c r="P30" s="35">
        <v>0</v>
      </c>
      <c r="Q30" s="35">
        <v>0</v>
      </c>
      <c r="R30" s="35">
        <v>0</v>
      </c>
      <c r="S30" s="35">
        <v>0</v>
      </c>
      <c r="T30" s="35" t="s">
        <v>278</v>
      </c>
      <c r="U30" s="35" t="s">
        <v>346</v>
      </c>
      <c r="V30" s="35" t="str">
        <f t="shared" si="3"/>
        <v>Generic onshore (Unspecified)</v>
      </c>
      <c r="W30" s="35" t="s">
        <v>252</v>
      </c>
      <c r="X30" s="35" t="s">
        <v>961</v>
      </c>
      <c r="Y30" s="35" t="s">
        <v>264</v>
      </c>
      <c r="Z30" s="55"/>
      <c r="AA30" s="35" t="s">
        <v>541</v>
      </c>
      <c r="AB30" s="35"/>
      <c r="AC30" s="35" t="s">
        <v>542</v>
      </c>
      <c r="AD30" s="35" t="s">
        <v>543</v>
      </c>
      <c r="AE30" s="35" t="s">
        <v>544</v>
      </c>
      <c r="AF30" s="35" t="s">
        <v>274</v>
      </c>
      <c r="AG30" s="35" t="s">
        <v>971</v>
      </c>
      <c r="AH30" s="35"/>
      <c r="AI30" s="55"/>
      <c r="AJ30" s="32" t="str">
        <f t="shared" si="4"/>
        <v xml:space="preserve">  3. Obtain detailed vegetation information,  4. Obtain detailed land-use information,  5. Identify location and condition of transport infrastructure,  6. Identify inland water bodies and determine water quality,     10. Fauna and presence and patterns,     </v>
      </c>
      <c r="AK30" s="56"/>
      <c r="AL30" s="56"/>
      <c r="AM30" s="56" t="s">
        <v>988</v>
      </c>
      <c r="AN30" s="56" t="s">
        <v>806</v>
      </c>
      <c r="AO30" s="56" t="s">
        <v>807</v>
      </c>
      <c r="AP30" s="56" t="s">
        <v>808</v>
      </c>
      <c r="AQ30" s="56"/>
      <c r="AR30" s="56"/>
      <c r="AS30" s="56"/>
      <c r="AT30" s="56" t="s">
        <v>842</v>
      </c>
      <c r="AU30" s="56"/>
      <c r="AV30" s="56"/>
      <c r="AW30" s="56"/>
      <c r="AX30" s="56"/>
      <c r="AY30" s="32"/>
      <c r="AZ30" s="57" t="str">
        <f t="shared" si="16"/>
        <v xml:space="preserve"> </v>
      </c>
      <c r="BA30" s="57" t="str">
        <f t="shared" si="16"/>
        <v xml:space="preserve"> </v>
      </c>
      <c r="BB30" s="57" t="str">
        <f t="shared" si="31"/>
        <v xml:space="preserve"> </v>
      </c>
      <c r="BC30" s="57" t="str">
        <f t="shared" si="31"/>
        <v xml:space="preserve"> </v>
      </c>
      <c r="BD30" s="57" t="str">
        <f t="shared" si="34"/>
        <v xml:space="preserve"> </v>
      </c>
      <c r="BE30" s="57" t="str">
        <f t="shared" si="32"/>
        <v xml:space="preserve"> </v>
      </c>
      <c r="BF30" s="57" t="str">
        <f t="shared" si="32"/>
        <v xml:space="preserve"> </v>
      </c>
      <c r="BG30" s="57" t="str">
        <f t="shared" si="32"/>
        <v xml:space="preserve"> </v>
      </c>
      <c r="BH30" s="57" t="str">
        <f t="shared" si="32"/>
        <v xml:space="preserve"> </v>
      </c>
      <c r="BI30" s="57" t="str">
        <f t="shared" si="28"/>
        <v xml:space="preserve"> </v>
      </c>
      <c r="BJ30" s="57" t="str">
        <f t="shared" si="36"/>
        <v xml:space="preserve"> </v>
      </c>
      <c r="BK30" s="57" t="str">
        <f>IF($D30=BK$2,"Prim"," ")</f>
        <v>Prim</v>
      </c>
      <c r="BL30" s="57" t="str">
        <f t="shared" si="23"/>
        <v xml:space="preserve"> </v>
      </c>
      <c r="BM30" s="57" t="str">
        <f t="shared" si="22"/>
        <v xml:space="preserve"> </v>
      </c>
      <c r="BN30" s="57" t="str">
        <f t="shared" si="20"/>
        <v xml:space="preserve"> </v>
      </c>
      <c r="BO30" s="57" t="str">
        <f t="shared" si="29"/>
        <v xml:space="preserve"> </v>
      </c>
      <c r="BP30" s="57" t="str">
        <f t="shared" si="30"/>
        <v xml:space="preserve"> </v>
      </c>
      <c r="BQ30" s="57" t="str">
        <f t="shared" si="26"/>
        <v xml:space="preserve"> </v>
      </c>
      <c r="BR30" s="33"/>
      <c r="BS30" s="51" t="str">
        <f t="shared" si="6"/>
        <v>Generic onshore (Unspecified)</v>
      </c>
      <c r="BT30" s="58" t="s">
        <v>820</v>
      </c>
      <c r="BU30" s="59"/>
      <c r="BV30" s="59"/>
      <c r="BW30" s="59"/>
      <c r="BX30" s="59"/>
      <c r="BY30" s="59"/>
      <c r="BZ30" s="59"/>
      <c r="CA30" s="59"/>
      <c r="CB30" s="59"/>
      <c r="CC30" s="59"/>
      <c r="CD30" s="59"/>
      <c r="CE30" s="59"/>
      <c r="CF30" s="59"/>
      <c r="CG30" s="59"/>
      <c r="CH30" s="59"/>
      <c r="CI30" s="59"/>
      <c r="CJ30" s="60"/>
      <c r="CK30" s="44" t="str">
        <f>'List A1&amp;2 - Themes '!G32</f>
        <v>OFF 2.5: Environmental monitoring - Gas flaring</v>
      </c>
      <c r="CL30" s="33"/>
      <c r="CM30" s="32"/>
      <c r="CN30" s="33"/>
      <c r="CO30" s="33"/>
      <c r="CP30" s="33"/>
      <c r="CQ30" s="33"/>
    </row>
    <row r="31" spans="2:95" s="34" customFormat="1" ht="260.25" customHeight="1">
      <c r="B31" s="54" t="s">
        <v>379</v>
      </c>
      <c r="C31" s="35" t="s">
        <v>545</v>
      </c>
      <c r="D31" s="35" t="s">
        <v>312</v>
      </c>
      <c r="E31" s="35" t="s">
        <v>88</v>
      </c>
      <c r="F31" s="35" t="s">
        <v>1019</v>
      </c>
      <c r="G31" s="55"/>
      <c r="H31" s="35" t="s">
        <v>568</v>
      </c>
      <c r="I31" s="35" t="str">
        <f t="shared" si="2"/>
        <v xml:space="preserve">  3. Obtain detailed vegetation information,  4. Obtain detailed land-use information,   6. Identify inland water bodies and determine water quality,     10. Fauna and presence and patterns,     </v>
      </c>
      <c r="J31" s="61" t="s">
        <v>1020</v>
      </c>
      <c r="K31" s="35" t="s">
        <v>859</v>
      </c>
      <c r="L31" s="35" t="s">
        <v>546</v>
      </c>
      <c r="M31" s="35" t="s">
        <v>547</v>
      </c>
      <c r="N31" s="55"/>
      <c r="O31" s="35">
        <v>4</v>
      </c>
      <c r="P31" s="35">
        <v>2</v>
      </c>
      <c r="Q31" s="35">
        <v>0</v>
      </c>
      <c r="R31" s="35">
        <v>0</v>
      </c>
      <c r="S31" s="35">
        <v>0</v>
      </c>
      <c r="T31" s="35" t="s">
        <v>278</v>
      </c>
      <c r="U31" s="35" t="s">
        <v>346</v>
      </c>
      <c r="V31" s="35" t="str">
        <f t="shared" si="3"/>
        <v>Generic onshore (Unspecified)</v>
      </c>
      <c r="W31" s="35" t="s">
        <v>252</v>
      </c>
      <c r="X31" s="35" t="s">
        <v>260</v>
      </c>
      <c r="Y31" s="35" t="s">
        <v>264</v>
      </c>
      <c r="Z31" s="55"/>
      <c r="AA31" s="35" t="s">
        <v>541</v>
      </c>
      <c r="AB31" s="35"/>
      <c r="AC31" s="35" t="s">
        <v>542</v>
      </c>
      <c r="AD31" s="35" t="s">
        <v>543</v>
      </c>
      <c r="AE31" s="35" t="s">
        <v>544</v>
      </c>
      <c r="AF31" s="35"/>
      <c r="AG31" s="35"/>
      <c r="AH31" s="35"/>
      <c r="AI31" s="55"/>
      <c r="AJ31" s="32" t="str">
        <f t="shared" si="4"/>
        <v xml:space="preserve">  3. Obtain detailed vegetation information,  4. Obtain detailed land-use information,   6. Identify inland water bodies and determine water quality,     10. Fauna and presence and patterns,     </v>
      </c>
      <c r="AK31" s="56"/>
      <c r="AL31" s="56"/>
      <c r="AM31" s="56" t="s">
        <v>988</v>
      </c>
      <c r="AN31" s="56" t="s">
        <v>806</v>
      </c>
      <c r="AO31" s="56"/>
      <c r="AP31" s="56" t="s">
        <v>808</v>
      </c>
      <c r="AQ31" s="56"/>
      <c r="AR31" s="56"/>
      <c r="AS31" s="56"/>
      <c r="AT31" s="56" t="s">
        <v>842</v>
      </c>
      <c r="AU31" s="56"/>
      <c r="AV31" s="56"/>
      <c r="AW31" s="56"/>
      <c r="AX31" s="56"/>
      <c r="AY31" s="32"/>
      <c r="AZ31" s="57" t="str">
        <f t="shared" si="16"/>
        <v xml:space="preserve"> </v>
      </c>
      <c r="BA31" s="57" t="str">
        <f t="shared" si="16"/>
        <v xml:space="preserve"> </v>
      </c>
      <c r="BB31" s="57" t="str">
        <f t="shared" si="31"/>
        <v xml:space="preserve"> </v>
      </c>
      <c r="BC31" s="57" t="str">
        <f t="shared" si="31"/>
        <v xml:space="preserve"> </v>
      </c>
      <c r="BD31" s="57" t="str">
        <f t="shared" si="34"/>
        <v xml:space="preserve"> </v>
      </c>
      <c r="BE31" s="57" t="str">
        <f t="shared" si="32"/>
        <v xml:space="preserve"> </v>
      </c>
      <c r="BF31" s="57" t="str">
        <f t="shared" si="32"/>
        <v xml:space="preserve"> </v>
      </c>
      <c r="BG31" s="57" t="str">
        <f t="shared" si="32"/>
        <v xml:space="preserve"> </v>
      </c>
      <c r="BH31" s="57" t="str">
        <f t="shared" si="32"/>
        <v xml:space="preserve"> </v>
      </c>
      <c r="BI31" s="57" t="str">
        <f t="shared" si="28"/>
        <v xml:space="preserve"> </v>
      </c>
      <c r="BJ31" s="57" t="str">
        <f t="shared" si="36"/>
        <v xml:space="preserve"> </v>
      </c>
      <c r="BK31" s="57" t="str">
        <f>IF($D31=BK$2,"Prim"," ")</f>
        <v>Prim</v>
      </c>
      <c r="BL31" s="57" t="str">
        <f t="shared" si="23"/>
        <v xml:space="preserve"> </v>
      </c>
      <c r="BM31" s="57" t="str">
        <f t="shared" si="22"/>
        <v xml:space="preserve"> </v>
      </c>
      <c r="BN31" s="57" t="str">
        <f t="shared" si="20"/>
        <v xml:space="preserve"> </v>
      </c>
      <c r="BO31" s="57" t="str">
        <f t="shared" si="29"/>
        <v xml:space="preserve"> </v>
      </c>
      <c r="BP31" s="57" t="str">
        <f t="shared" si="30"/>
        <v xml:space="preserve"> </v>
      </c>
      <c r="BQ31" s="57" t="str">
        <f t="shared" si="26"/>
        <v xml:space="preserve"> </v>
      </c>
      <c r="BR31" s="33"/>
      <c r="BS31" s="51" t="str">
        <f t="shared" si="6"/>
        <v>Generic onshore (Unspecified)</v>
      </c>
      <c r="BT31" s="58" t="s">
        <v>820</v>
      </c>
      <c r="BU31" s="59"/>
      <c r="BV31" s="59"/>
      <c r="BW31" s="59"/>
      <c r="BX31" s="59"/>
      <c r="BY31" s="59"/>
      <c r="BZ31" s="59"/>
      <c r="CA31" s="59"/>
      <c r="CB31" s="59"/>
      <c r="CC31" s="59"/>
      <c r="CD31" s="59"/>
      <c r="CE31" s="59"/>
      <c r="CF31" s="59"/>
      <c r="CG31" s="59"/>
      <c r="CH31" s="59"/>
      <c r="CI31" s="59"/>
      <c r="CJ31" s="60"/>
      <c r="CK31" s="44" t="str">
        <f>'List A1&amp;2 - Themes '!G33</f>
        <v>OFF 2.6: Environmental monitoring - Seeps (exploration)</v>
      </c>
      <c r="CL31" s="33"/>
      <c r="CM31" s="32"/>
      <c r="CN31" s="33"/>
      <c r="CO31" s="33"/>
      <c r="CP31" s="33"/>
      <c r="CQ31" s="33"/>
    </row>
    <row r="32" spans="2:95" s="34" customFormat="1" ht="178.5">
      <c r="B32" s="54" t="s">
        <v>380</v>
      </c>
      <c r="C32" s="35" t="s">
        <v>569</v>
      </c>
      <c r="D32" s="35" t="s">
        <v>312</v>
      </c>
      <c r="E32" s="35" t="s">
        <v>88</v>
      </c>
      <c r="F32" s="35" t="s">
        <v>785</v>
      </c>
      <c r="G32" s="55"/>
      <c r="H32" s="65" t="s">
        <v>1021</v>
      </c>
      <c r="I32" s="35" t="str">
        <f t="shared" si="2"/>
        <v xml:space="preserve">  3. Obtain detailed vegetation information,  4. Obtain detailed land-use information,   6. Identify inland water bodies and determine water quality,     10. Fauna and presence and patterns,     </v>
      </c>
      <c r="J32" s="61" t="s">
        <v>1022</v>
      </c>
      <c r="K32" s="35" t="s">
        <v>1023</v>
      </c>
      <c r="L32" s="35" t="s">
        <v>548</v>
      </c>
      <c r="M32" s="35" t="s">
        <v>350</v>
      </c>
      <c r="N32" s="55"/>
      <c r="O32" s="35">
        <v>3</v>
      </c>
      <c r="P32" s="35">
        <v>4</v>
      </c>
      <c r="Q32" s="35">
        <v>0</v>
      </c>
      <c r="R32" s="35">
        <v>0</v>
      </c>
      <c r="S32" s="35">
        <v>0</v>
      </c>
      <c r="T32" s="35" t="s">
        <v>278</v>
      </c>
      <c r="U32" s="35" t="s">
        <v>346</v>
      </c>
      <c r="V32" s="35" t="str">
        <f t="shared" si="3"/>
        <v>Generic onshore (Unspecified)</v>
      </c>
      <c r="W32" s="35" t="s">
        <v>252</v>
      </c>
      <c r="X32" s="35" t="s">
        <v>260</v>
      </c>
      <c r="Y32" s="35" t="s">
        <v>264</v>
      </c>
      <c r="Z32" s="55"/>
      <c r="AA32" s="35" t="s">
        <v>541</v>
      </c>
      <c r="AB32" s="35"/>
      <c r="AC32" s="35" t="s">
        <v>549</v>
      </c>
      <c r="AD32" s="35" t="s">
        <v>543</v>
      </c>
      <c r="AE32" s="35" t="s">
        <v>544</v>
      </c>
      <c r="AF32" s="35" t="s">
        <v>274</v>
      </c>
      <c r="AG32" s="35"/>
      <c r="AH32" s="35"/>
      <c r="AI32" s="55"/>
      <c r="AJ32" s="32" t="str">
        <f t="shared" si="4"/>
        <v xml:space="preserve">  3. Obtain detailed vegetation information,  4. Obtain detailed land-use information,   6. Identify inland water bodies and determine water quality,     10. Fauna and presence and patterns,     </v>
      </c>
      <c r="AK32" s="56"/>
      <c r="AL32" s="56"/>
      <c r="AM32" s="56" t="s">
        <v>988</v>
      </c>
      <c r="AN32" s="56" t="s">
        <v>806</v>
      </c>
      <c r="AO32" s="56"/>
      <c r="AP32" s="56" t="s">
        <v>808</v>
      </c>
      <c r="AQ32" s="56"/>
      <c r="AR32" s="56"/>
      <c r="AS32" s="56"/>
      <c r="AT32" s="56" t="s">
        <v>842</v>
      </c>
      <c r="AU32" s="56"/>
      <c r="AV32" s="56"/>
      <c r="AW32" s="56"/>
      <c r="AX32" s="56"/>
      <c r="AY32" s="32"/>
      <c r="AZ32" s="57" t="str">
        <f t="shared" si="16"/>
        <v xml:space="preserve"> </v>
      </c>
      <c r="BA32" s="57" t="str">
        <f t="shared" si="16"/>
        <v xml:space="preserve"> </v>
      </c>
      <c r="BB32" s="57" t="str">
        <f t="shared" si="31"/>
        <v xml:space="preserve"> </v>
      </c>
      <c r="BC32" s="57" t="str">
        <f t="shared" si="31"/>
        <v xml:space="preserve"> </v>
      </c>
      <c r="BD32" s="57" t="str">
        <f t="shared" si="34"/>
        <v xml:space="preserve"> </v>
      </c>
      <c r="BE32" s="57" t="str">
        <f t="shared" si="32"/>
        <v xml:space="preserve"> </v>
      </c>
      <c r="BF32" s="57" t="str">
        <f t="shared" si="32"/>
        <v xml:space="preserve"> </v>
      </c>
      <c r="BG32" s="57" t="str">
        <f t="shared" si="32"/>
        <v xml:space="preserve"> </v>
      </c>
      <c r="BH32" s="57" t="str">
        <f t="shared" si="32"/>
        <v xml:space="preserve"> </v>
      </c>
      <c r="BI32" s="57" t="str">
        <f t="shared" si="28"/>
        <v xml:space="preserve"> </v>
      </c>
      <c r="BJ32" s="57" t="str">
        <f t="shared" si="36"/>
        <v xml:space="preserve"> </v>
      </c>
      <c r="BK32" s="57" t="str">
        <f>IF($D32=BK$2,"Prim"," ")</f>
        <v>Prim</v>
      </c>
      <c r="BL32" s="57" t="str">
        <f t="shared" si="23"/>
        <v xml:space="preserve"> </v>
      </c>
      <c r="BM32" s="57" t="str">
        <f t="shared" si="22"/>
        <v xml:space="preserve"> </v>
      </c>
      <c r="BN32" s="57" t="str">
        <f t="shared" si="20"/>
        <v xml:space="preserve"> </v>
      </c>
      <c r="BO32" s="57" t="str">
        <f t="shared" si="29"/>
        <v xml:space="preserve"> </v>
      </c>
      <c r="BP32" s="57" t="str">
        <f t="shared" si="30"/>
        <v xml:space="preserve"> </v>
      </c>
      <c r="BQ32" s="57" t="str">
        <f t="shared" si="26"/>
        <v xml:space="preserve"> </v>
      </c>
      <c r="BR32" s="33"/>
      <c r="BS32" s="51" t="str">
        <f t="shared" si="6"/>
        <v>Generic onshore (Unspecified)</v>
      </c>
      <c r="BT32" s="58" t="s">
        <v>820</v>
      </c>
      <c r="BU32" s="59"/>
      <c r="BV32" s="59"/>
      <c r="BW32" s="59"/>
      <c r="BX32" s="59"/>
      <c r="BY32" s="59"/>
      <c r="BZ32" s="59"/>
      <c r="CA32" s="59"/>
      <c r="CB32" s="59"/>
      <c r="CC32" s="59"/>
      <c r="CD32" s="59"/>
      <c r="CE32" s="59"/>
      <c r="CF32" s="59"/>
      <c r="CG32" s="59"/>
      <c r="CH32" s="59"/>
      <c r="CI32" s="59"/>
      <c r="CJ32" s="60"/>
      <c r="CK32" s="44" t="str">
        <f>'List A1&amp;2 - Themes '!G34</f>
        <v>OFF 2.7: Environmental monitoring - Oil spill monitoring and response</v>
      </c>
      <c r="CL32" s="33"/>
      <c r="CM32" s="32"/>
      <c r="CN32" s="33"/>
      <c r="CO32" s="33"/>
      <c r="CP32" s="33"/>
      <c r="CQ32" s="33"/>
    </row>
    <row r="33" spans="1:95" s="34" customFormat="1" ht="229.5">
      <c r="B33" s="54" t="s">
        <v>381</v>
      </c>
      <c r="C33" s="35" t="s">
        <v>550</v>
      </c>
      <c r="D33" s="35" t="s">
        <v>314</v>
      </c>
      <c r="E33" s="35" t="s">
        <v>88</v>
      </c>
      <c r="F33" s="35" t="s">
        <v>780</v>
      </c>
      <c r="G33" s="55"/>
      <c r="H33" s="61" t="s">
        <v>1024</v>
      </c>
      <c r="I33" s="61" t="str">
        <f t="shared" si="2"/>
        <v xml:space="preserve">  3. Obtain detailed vegetation information,  4. Obtain detailed land-use information,   6. Identify inland water bodies and determine water quality,     10. Fauna and presence and patterns,     </v>
      </c>
      <c r="J33" s="61" t="s">
        <v>1025</v>
      </c>
      <c r="K33" s="35" t="s">
        <v>860</v>
      </c>
      <c r="L33" s="35" t="s">
        <v>551</v>
      </c>
      <c r="M33" s="35" t="s">
        <v>350</v>
      </c>
      <c r="N33" s="55"/>
      <c r="O33" s="35">
        <v>0</v>
      </c>
      <c r="P33" s="35">
        <v>2</v>
      </c>
      <c r="Q33" s="35">
        <v>2</v>
      </c>
      <c r="R33" s="35">
        <v>4</v>
      </c>
      <c r="S33" s="35">
        <v>4</v>
      </c>
      <c r="T33" s="35" t="s">
        <v>278</v>
      </c>
      <c r="U33" s="35" t="s">
        <v>346</v>
      </c>
      <c r="V33" s="35" t="str">
        <f t="shared" si="3"/>
        <v>Generic onshore (Unspecified)</v>
      </c>
      <c r="W33" s="35" t="s">
        <v>252</v>
      </c>
      <c r="X33" s="35" t="s">
        <v>260</v>
      </c>
      <c r="Y33" s="35" t="s">
        <v>264</v>
      </c>
      <c r="Z33" s="55"/>
      <c r="AA33" s="35" t="s">
        <v>541</v>
      </c>
      <c r="AB33" s="35"/>
      <c r="AC33" s="35" t="s">
        <v>552</v>
      </c>
      <c r="AD33" s="35" t="s">
        <v>543</v>
      </c>
      <c r="AE33" s="35" t="s">
        <v>544</v>
      </c>
      <c r="AF33" s="35" t="s">
        <v>972</v>
      </c>
      <c r="AG33" s="35"/>
      <c r="AH33" s="35"/>
      <c r="AI33" s="55"/>
      <c r="AJ33" s="32" t="str">
        <f t="shared" si="4"/>
        <v xml:space="preserve">  3. Obtain detailed vegetation information,  4. Obtain detailed land-use information,   6. Identify inland water bodies and determine water quality,     10. Fauna and presence and patterns,     </v>
      </c>
      <c r="AK33" s="56"/>
      <c r="AL33" s="56"/>
      <c r="AM33" s="56" t="s">
        <v>988</v>
      </c>
      <c r="AN33" s="56" t="s">
        <v>806</v>
      </c>
      <c r="AO33" s="56"/>
      <c r="AP33" s="56" t="s">
        <v>808</v>
      </c>
      <c r="AQ33" s="56"/>
      <c r="AR33" s="56"/>
      <c r="AS33" s="56"/>
      <c r="AT33" s="56" t="s">
        <v>842</v>
      </c>
      <c r="AU33" s="56"/>
      <c r="AV33" s="56"/>
      <c r="AW33" s="56"/>
      <c r="AX33" s="56"/>
      <c r="AY33" s="32"/>
      <c r="AZ33" s="57" t="str">
        <f t="shared" si="16"/>
        <v xml:space="preserve"> </v>
      </c>
      <c r="BA33" s="57" t="str">
        <f t="shared" si="16"/>
        <v xml:space="preserve"> </v>
      </c>
      <c r="BB33" s="57" t="str">
        <f t="shared" si="31"/>
        <v xml:space="preserve"> </v>
      </c>
      <c r="BC33" s="57" t="str">
        <f t="shared" si="31"/>
        <v xml:space="preserve"> </v>
      </c>
      <c r="BD33" s="57" t="str">
        <f t="shared" si="34"/>
        <v xml:space="preserve"> </v>
      </c>
      <c r="BE33" s="57" t="str">
        <f t="shared" si="32"/>
        <v xml:space="preserve"> </v>
      </c>
      <c r="BF33" s="57" t="str">
        <f t="shared" si="32"/>
        <v xml:space="preserve"> </v>
      </c>
      <c r="BG33" s="57" t="str">
        <f t="shared" si="32"/>
        <v xml:space="preserve"> </v>
      </c>
      <c r="BH33" s="57" t="str">
        <f t="shared" si="32"/>
        <v xml:space="preserve"> </v>
      </c>
      <c r="BI33" s="57" t="str">
        <f t="shared" si="28"/>
        <v xml:space="preserve"> </v>
      </c>
      <c r="BJ33" s="57" t="str">
        <f t="shared" si="36"/>
        <v xml:space="preserve"> </v>
      </c>
      <c r="BK33" s="57" t="str">
        <f>IF($D33=BK$2,"Prim"," ")</f>
        <v xml:space="preserve"> </v>
      </c>
      <c r="BL33" s="57" t="str">
        <f t="shared" si="23"/>
        <v>Prim</v>
      </c>
      <c r="BM33" s="57" t="str">
        <f t="shared" si="22"/>
        <v xml:space="preserve"> </v>
      </c>
      <c r="BN33" s="57" t="str">
        <f t="shared" si="20"/>
        <v xml:space="preserve"> </v>
      </c>
      <c r="BO33" s="57" t="str">
        <f t="shared" si="29"/>
        <v xml:space="preserve"> </v>
      </c>
      <c r="BP33" s="57" t="str">
        <f t="shared" si="30"/>
        <v xml:space="preserve"> </v>
      </c>
      <c r="BQ33" s="57" t="str">
        <f t="shared" si="26"/>
        <v xml:space="preserve"> </v>
      </c>
      <c r="BR33" s="33"/>
      <c r="BS33" s="51" t="str">
        <f t="shared" si="6"/>
        <v>Generic onshore (Unspecified)</v>
      </c>
      <c r="BT33" s="58" t="s">
        <v>820</v>
      </c>
      <c r="BU33" s="59"/>
      <c r="BV33" s="59"/>
      <c r="BW33" s="59"/>
      <c r="BX33" s="59"/>
      <c r="BY33" s="59"/>
      <c r="BZ33" s="59"/>
      <c r="CA33" s="59"/>
      <c r="CB33" s="59"/>
      <c r="CC33" s="59"/>
      <c r="CD33" s="59"/>
      <c r="CE33" s="59"/>
      <c r="CF33" s="59"/>
      <c r="CG33" s="59"/>
      <c r="CH33" s="59"/>
      <c r="CI33" s="59"/>
      <c r="CJ33" s="60"/>
      <c r="CK33" s="44" t="str">
        <f>'List A1&amp;2 - Themes '!G35</f>
        <v xml:space="preserve">OFF 2.8: Environmental monitoring - Ice monitoring </v>
      </c>
      <c r="CL33" s="33"/>
      <c r="CM33" s="32"/>
      <c r="CN33" s="33"/>
      <c r="CO33" s="33"/>
      <c r="CP33" s="33"/>
      <c r="CQ33" s="33"/>
    </row>
    <row r="34" spans="1:95" s="34" customFormat="1" ht="255">
      <c r="B34" s="54" t="s">
        <v>382</v>
      </c>
      <c r="C34" s="35" t="s">
        <v>747</v>
      </c>
      <c r="D34" s="35" t="s">
        <v>314</v>
      </c>
      <c r="E34" s="35" t="s">
        <v>88</v>
      </c>
      <c r="F34" s="35" t="s">
        <v>748</v>
      </c>
      <c r="G34" s="55"/>
      <c r="H34" s="61" t="s">
        <v>1026</v>
      </c>
      <c r="I34" s="35" t="str">
        <f t="shared" si="2"/>
        <v xml:space="preserve">  3. Obtain detailed vegetation information,  4. Obtain detailed land-use information,   6. Identify inland water bodies and determine water quality,  7. Determine air quality,    10. Fauna and presence and patterns,     </v>
      </c>
      <c r="J34" s="61" t="s">
        <v>1027</v>
      </c>
      <c r="K34" s="35" t="s">
        <v>861</v>
      </c>
      <c r="L34" s="35" t="s">
        <v>553</v>
      </c>
      <c r="M34" s="35" t="s">
        <v>350</v>
      </c>
      <c r="N34" s="55"/>
      <c r="O34" s="35">
        <v>0</v>
      </c>
      <c r="P34" s="35">
        <v>2</v>
      </c>
      <c r="Q34" s="35">
        <v>4</v>
      </c>
      <c r="R34" s="35">
        <v>4</v>
      </c>
      <c r="S34" s="35">
        <v>4</v>
      </c>
      <c r="T34" s="35" t="s">
        <v>278</v>
      </c>
      <c r="U34" s="35" t="s">
        <v>346</v>
      </c>
      <c r="V34" s="35" t="str">
        <f t="shared" si="3"/>
        <v>Generic onshore (Unspecified)</v>
      </c>
      <c r="W34" s="35" t="s">
        <v>252</v>
      </c>
      <c r="X34" s="35" t="s">
        <v>260</v>
      </c>
      <c r="Y34" s="35" t="s">
        <v>264</v>
      </c>
      <c r="Z34" s="55"/>
      <c r="AA34" s="35" t="s">
        <v>541</v>
      </c>
      <c r="AB34" s="35"/>
      <c r="AC34" s="35" t="s">
        <v>552</v>
      </c>
      <c r="AD34" s="35" t="s">
        <v>543</v>
      </c>
      <c r="AE34" s="35" t="s">
        <v>544</v>
      </c>
      <c r="AF34" s="35" t="s">
        <v>972</v>
      </c>
      <c r="AG34" s="35"/>
      <c r="AH34" s="35"/>
      <c r="AI34" s="55"/>
      <c r="AJ34" s="32" t="str">
        <f t="shared" si="4"/>
        <v xml:space="preserve">  3. Obtain detailed vegetation information,  4. Obtain detailed land-use information,   6. Identify inland water bodies and determine water quality,  7. Determine air quality,    10. Fauna and presence and patterns,     </v>
      </c>
      <c r="AK34" s="56"/>
      <c r="AL34" s="56"/>
      <c r="AM34" s="56" t="s">
        <v>988</v>
      </c>
      <c r="AN34" s="56" t="s">
        <v>806</v>
      </c>
      <c r="AO34" s="56"/>
      <c r="AP34" s="56" t="s">
        <v>808</v>
      </c>
      <c r="AQ34" s="56" t="s">
        <v>809</v>
      </c>
      <c r="AR34" s="56"/>
      <c r="AS34" s="56"/>
      <c r="AT34" s="56" t="s">
        <v>842</v>
      </c>
      <c r="AU34" s="56"/>
      <c r="AV34" s="56"/>
      <c r="AW34" s="56"/>
      <c r="AX34" s="56"/>
      <c r="AY34" s="32"/>
      <c r="AZ34" s="57" t="str">
        <f t="shared" si="16"/>
        <v xml:space="preserve"> </v>
      </c>
      <c r="BA34" s="57" t="str">
        <f t="shared" si="16"/>
        <v xml:space="preserve"> </v>
      </c>
      <c r="BB34" s="57" t="str">
        <f t="shared" si="31"/>
        <v xml:space="preserve"> </v>
      </c>
      <c r="BC34" s="57" t="str">
        <f t="shared" si="31"/>
        <v xml:space="preserve"> </v>
      </c>
      <c r="BD34" s="57" t="str">
        <f t="shared" si="34"/>
        <v xml:space="preserve"> </v>
      </c>
      <c r="BE34" s="57" t="str">
        <f t="shared" si="32"/>
        <v xml:space="preserve"> </v>
      </c>
      <c r="BF34" s="57" t="str">
        <f t="shared" si="32"/>
        <v xml:space="preserve"> </v>
      </c>
      <c r="BG34" s="57" t="str">
        <f t="shared" si="32"/>
        <v xml:space="preserve"> </v>
      </c>
      <c r="BH34" s="57" t="str">
        <f t="shared" si="32"/>
        <v xml:space="preserve"> </v>
      </c>
      <c r="BI34" s="57" t="str">
        <f t="shared" si="28"/>
        <v xml:space="preserve"> </v>
      </c>
      <c r="BJ34" s="57" t="str">
        <f t="shared" si="36"/>
        <v xml:space="preserve"> </v>
      </c>
      <c r="BK34" s="57" t="str">
        <f>IF($D34=BK$2,"Prim"," ")</f>
        <v xml:space="preserve"> </v>
      </c>
      <c r="BL34" s="57" t="str">
        <f t="shared" si="23"/>
        <v>Prim</v>
      </c>
      <c r="BM34" s="57" t="str">
        <f t="shared" si="22"/>
        <v xml:space="preserve"> </v>
      </c>
      <c r="BN34" s="57" t="str">
        <f t="shared" si="20"/>
        <v xml:space="preserve"> </v>
      </c>
      <c r="BO34" s="57" t="str">
        <f t="shared" si="29"/>
        <v xml:space="preserve"> </v>
      </c>
      <c r="BP34" s="57" t="str">
        <f t="shared" si="30"/>
        <v xml:space="preserve"> </v>
      </c>
      <c r="BQ34" s="57" t="str">
        <f t="shared" si="26"/>
        <v xml:space="preserve"> </v>
      </c>
      <c r="BR34" s="33"/>
      <c r="BS34" s="51" t="str">
        <f t="shared" si="6"/>
        <v>Generic onshore (Unspecified)</v>
      </c>
      <c r="BT34" s="58" t="s">
        <v>820</v>
      </c>
      <c r="BU34" s="59"/>
      <c r="BV34" s="59"/>
      <c r="BW34" s="59"/>
      <c r="BX34" s="59"/>
      <c r="BY34" s="59"/>
      <c r="BZ34" s="59"/>
      <c r="CA34" s="59"/>
      <c r="CB34" s="59"/>
      <c r="CC34" s="59"/>
      <c r="CD34" s="59"/>
      <c r="CE34" s="59"/>
      <c r="CF34" s="59"/>
      <c r="CG34" s="59"/>
      <c r="CH34" s="59"/>
      <c r="CI34" s="59"/>
      <c r="CJ34" s="60"/>
      <c r="CK34" s="44">
        <f>'List A1&amp;2 - Themes '!G36</f>
        <v>0</v>
      </c>
      <c r="CL34" s="33"/>
      <c r="CM34" s="32"/>
      <c r="CN34" s="33"/>
      <c r="CO34" s="33"/>
      <c r="CP34" s="33"/>
      <c r="CQ34" s="33"/>
    </row>
    <row r="35" spans="1:95" s="34" customFormat="1" ht="279" customHeight="1">
      <c r="B35" s="54" t="s">
        <v>383</v>
      </c>
      <c r="C35" s="35" t="s">
        <v>749</v>
      </c>
      <c r="D35" s="35" t="s">
        <v>314</v>
      </c>
      <c r="E35" s="35" t="s">
        <v>88</v>
      </c>
      <c r="F35" s="35" t="s">
        <v>786</v>
      </c>
      <c r="G35" s="55"/>
      <c r="H35" s="61" t="s">
        <v>1028</v>
      </c>
      <c r="I35" s="35" t="str">
        <f t="shared" si="2"/>
        <v xml:space="preserve"> 2. Obtain detailed terrain characterisation,    6. Identify inland water bodies and determine water quality,  7. Determine air quality,    10. Fauna and presence and patterns, 11. Determine lithology, mineralogy and structural properties of the near surface,     </v>
      </c>
      <c r="J35" s="61" t="s">
        <v>1029</v>
      </c>
      <c r="K35" s="35" t="s">
        <v>862</v>
      </c>
      <c r="L35" s="64" t="s">
        <v>951</v>
      </c>
      <c r="M35" s="35" t="s">
        <v>350</v>
      </c>
      <c r="N35" s="55"/>
      <c r="O35" s="35">
        <v>0</v>
      </c>
      <c r="P35" s="35">
        <v>0</v>
      </c>
      <c r="Q35" s="35">
        <v>0</v>
      </c>
      <c r="R35" s="35">
        <v>4</v>
      </c>
      <c r="S35" s="35">
        <v>0</v>
      </c>
      <c r="T35" s="35" t="s">
        <v>278</v>
      </c>
      <c r="U35" s="35" t="s">
        <v>346</v>
      </c>
      <c r="V35" s="35" t="str">
        <f t="shared" si="3"/>
        <v>Generic onshore (Unspecified)</v>
      </c>
      <c r="W35" s="35" t="s">
        <v>252</v>
      </c>
      <c r="X35" s="35" t="s">
        <v>260</v>
      </c>
      <c r="Y35" s="35" t="s">
        <v>264</v>
      </c>
      <c r="Z35" s="55"/>
      <c r="AA35" s="35" t="s">
        <v>541</v>
      </c>
      <c r="AB35" s="35"/>
      <c r="AC35" s="35" t="s">
        <v>554</v>
      </c>
      <c r="AD35" s="35" t="s">
        <v>543</v>
      </c>
      <c r="AE35" s="35" t="s">
        <v>544</v>
      </c>
      <c r="AF35" s="35" t="s">
        <v>973</v>
      </c>
      <c r="AG35" s="35"/>
      <c r="AH35" s="35"/>
      <c r="AI35" s="55"/>
      <c r="AJ35" s="32" t="str">
        <f t="shared" si="4"/>
        <v xml:space="preserve"> 2. Obtain detailed terrain characterisation,    6. Identify inland water bodies and determine water quality,  7. Determine air quality,    10. Fauna and presence and patterns, 11. Determine lithology, mineralogy and structural properties of the near surface,     </v>
      </c>
      <c r="AK35" s="56"/>
      <c r="AL35" s="56" t="s">
        <v>805</v>
      </c>
      <c r="AM35" s="56"/>
      <c r="AN35" s="56"/>
      <c r="AO35" s="56"/>
      <c r="AP35" s="56" t="s">
        <v>808</v>
      </c>
      <c r="AQ35" s="56" t="s">
        <v>809</v>
      </c>
      <c r="AR35" s="56"/>
      <c r="AS35" s="56"/>
      <c r="AT35" s="56" t="s">
        <v>842</v>
      </c>
      <c r="AU35" s="56" t="s">
        <v>812</v>
      </c>
      <c r="AV35" s="56"/>
      <c r="AW35" s="56"/>
      <c r="AX35" s="56"/>
      <c r="AY35" s="32"/>
      <c r="AZ35" s="57" t="str">
        <f t="shared" si="16"/>
        <v xml:space="preserve"> </v>
      </c>
      <c r="BA35" s="57" t="str">
        <f t="shared" si="16"/>
        <v xml:space="preserve"> </v>
      </c>
      <c r="BB35" s="57" t="str">
        <f t="shared" si="31"/>
        <v xml:space="preserve"> </v>
      </c>
      <c r="BC35" s="57" t="str">
        <f t="shared" si="31"/>
        <v xml:space="preserve"> </v>
      </c>
      <c r="BD35" s="57" t="str">
        <f t="shared" si="34"/>
        <v xml:space="preserve"> </v>
      </c>
      <c r="BE35" s="57" t="str">
        <f t="shared" si="32"/>
        <v xml:space="preserve"> </v>
      </c>
      <c r="BF35" s="57" t="str">
        <f t="shared" si="32"/>
        <v xml:space="preserve"> </v>
      </c>
      <c r="BG35" s="57" t="str">
        <f t="shared" si="32"/>
        <v xml:space="preserve"> </v>
      </c>
      <c r="BH35" s="57" t="str">
        <f t="shared" si="32"/>
        <v xml:space="preserve"> </v>
      </c>
      <c r="BI35" s="57" t="str">
        <f t="shared" si="28"/>
        <v xml:space="preserve"> </v>
      </c>
      <c r="BJ35" s="57" t="str">
        <f t="shared" si="36"/>
        <v xml:space="preserve"> </v>
      </c>
      <c r="BK35" s="57" t="s">
        <v>724</v>
      </c>
      <c r="BL35" s="57" t="str">
        <f t="shared" si="23"/>
        <v>Prim</v>
      </c>
      <c r="BM35" s="57" t="str">
        <f t="shared" si="22"/>
        <v xml:space="preserve"> </v>
      </c>
      <c r="BN35" s="57" t="str">
        <f t="shared" si="20"/>
        <v xml:space="preserve"> </v>
      </c>
      <c r="BO35" s="57" t="str">
        <f t="shared" si="29"/>
        <v xml:space="preserve"> </v>
      </c>
      <c r="BP35" s="57" t="str">
        <f t="shared" si="30"/>
        <v xml:space="preserve"> </v>
      </c>
      <c r="BQ35" s="57" t="str">
        <f t="shared" si="26"/>
        <v xml:space="preserve"> </v>
      </c>
      <c r="BR35" s="33"/>
      <c r="BS35" s="51" t="str">
        <f t="shared" si="6"/>
        <v>Generic onshore (Unspecified)</v>
      </c>
      <c r="BT35" s="58" t="s">
        <v>820</v>
      </c>
      <c r="BU35" s="59"/>
      <c r="BV35" s="59"/>
      <c r="BW35" s="59"/>
      <c r="BX35" s="59"/>
      <c r="BY35" s="59"/>
      <c r="BZ35" s="59"/>
      <c r="CA35" s="59"/>
      <c r="CB35" s="59"/>
      <c r="CC35" s="59"/>
      <c r="CD35" s="59"/>
      <c r="CE35" s="59"/>
      <c r="CF35" s="59"/>
      <c r="CG35" s="59"/>
      <c r="CH35" s="59"/>
      <c r="CI35" s="59"/>
      <c r="CJ35" s="60"/>
      <c r="CK35" s="44">
        <f>'List A1&amp;2 - Themes '!G37</f>
        <v>0</v>
      </c>
      <c r="CL35" s="33"/>
      <c r="CM35" s="33"/>
      <c r="CN35" s="33"/>
      <c r="CO35" s="33"/>
      <c r="CP35" s="33"/>
      <c r="CQ35" s="33"/>
    </row>
    <row r="36" spans="1:95" s="34" customFormat="1" ht="310.5" customHeight="1">
      <c r="B36" s="54" t="s">
        <v>384</v>
      </c>
      <c r="C36" s="35" t="s">
        <v>570</v>
      </c>
      <c r="D36" s="35" t="s">
        <v>314</v>
      </c>
      <c r="E36" s="35" t="s">
        <v>88</v>
      </c>
      <c r="F36" s="35" t="s">
        <v>787</v>
      </c>
      <c r="G36" s="55"/>
      <c r="H36" s="61" t="s">
        <v>571</v>
      </c>
      <c r="I36" s="35" t="str">
        <f t="shared" si="2"/>
        <v xml:space="preserve">   4. Obtain detailed land-use information,            </v>
      </c>
      <c r="J36" s="61" t="s">
        <v>1030</v>
      </c>
      <c r="K36" s="35" t="s">
        <v>1031</v>
      </c>
      <c r="L36" s="35" t="s">
        <v>933</v>
      </c>
      <c r="M36" s="35" t="s">
        <v>555</v>
      </c>
      <c r="N36" s="55"/>
      <c r="O36" s="35">
        <v>4</v>
      </c>
      <c r="P36" s="35">
        <v>4</v>
      </c>
      <c r="Q36" s="35">
        <v>4</v>
      </c>
      <c r="R36" s="35">
        <v>4</v>
      </c>
      <c r="S36" s="35">
        <v>4</v>
      </c>
      <c r="T36" s="35" t="s">
        <v>278</v>
      </c>
      <c r="U36" s="35" t="s">
        <v>346</v>
      </c>
      <c r="V36" s="35" t="str">
        <f t="shared" si="3"/>
        <v>Generic onshore (Unspecified)</v>
      </c>
      <c r="W36" s="35" t="s">
        <v>252</v>
      </c>
      <c r="X36" s="35" t="s">
        <v>960</v>
      </c>
      <c r="Y36" s="35" t="s">
        <v>264</v>
      </c>
      <c r="Z36" s="55"/>
      <c r="AA36" s="35" t="s">
        <v>541</v>
      </c>
      <c r="AB36" s="35"/>
      <c r="AC36" s="35" t="s">
        <v>549</v>
      </c>
      <c r="AD36" s="35" t="s">
        <v>543</v>
      </c>
      <c r="AE36" s="35" t="s">
        <v>544</v>
      </c>
      <c r="AF36" s="35" t="s">
        <v>974</v>
      </c>
      <c r="AG36" s="35"/>
      <c r="AH36" s="35"/>
      <c r="AI36" s="55"/>
      <c r="AJ36" s="32" t="str">
        <f t="shared" si="4"/>
        <v xml:space="preserve">   4. Obtain detailed land-use information,            </v>
      </c>
      <c r="AK36" s="56"/>
      <c r="AL36" s="56"/>
      <c r="AM36" s="56"/>
      <c r="AN36" s="56" t="s">
        <v>806</v>
      </c>
      <c r="AO36" s="56"/>
      <c r="AP36" s="56"/>
      <c r="AQ36" s="56"/>
      <c r="AR36" s="56"/>
      <c r="AS36" s="56"/>
      <c r="AT36" s="56"/>
      <c r="AU36" s="56"/>
      <c r="AV36" s="56"/>
      <c r="AW36" s="56"/>
      <c r="AX36" s="56"/>
      <c r="AY36" s="32"/>
      <c r="AZ36" s="57" t="str">
        <f t="shared" si="16"/>
        <v xml:space="preserve"> </v>
      </c>
      <c r="BA36" s="57" t="str">
        <f t="shared" si="16"/>
        <v xml:space="preserve"> </v>
      </c>
      <c r="BB36" s="57" t="str">
        <f t="shared" si="31"/>
        <v xml:space="preserve"> </v>
      </c>
      <c r="BC36" s="57" t="str">
        <f t="shared" si="31"/>
        <v xml:space="preserve"> </v>
      </c>
      <c r="BD36" s="57" t="str">
        <f t="shared" si="34"/>
        <v xml:space="preserve"> </v>
      </c>
      <c r="BE36" s="57" t="str">
        <f t="shared" si="32"/>
        <v xml:space="preserve"> </v>
      </c>
      <c r="BF36" s="57" t="str">
        <f t="shared" si="32"/>
        <v xml:space="preserve"> </v>
      </c>
      <c r="BG36" s="57" t="str">
        <f t="shared" si="32"/>
        <v xml:space="preserve"> </v>
      </c>
      <c r="BH36" s="57" t="str">
        <f t="shared" si="32"/>
        <v xml:space="preserve"> </v>
      </c>
      <c r="BI36" s="57" t="str">
        <f t="shared" si="28"/>
        <v xml:space="preserve"> </v>
      </c>
      <c r="BJ36" s="57" t="str">
        <f t="shared" si="36"/>
        <v xml:space="preserve"> </v>
      </c>
      <c r="BK36" s="57" t="s">
        <v>724</v>
      </c>
      <c r="BL36" s="57" t="str">
        <f t="shared" si="23"/>
        <v>Prim</v>
      </c>
      <c r="BM36" s="57" t="str">
        <f t="shared" si="22"/>
        <v xml:space="preserve"> </v>
      </c>
      <c r="BN36" s="57" t="str">
        <f t="shared" si="20"/>
        <v xml:space="preserve"> </v>
      </c>
      <c r="BO36" s="57" t="str">
        <f t="shared" si="29"/>
        <v xml:space="preserve"> </v>
      </c>
      <c r="BP36" s="57" t="str">
        <f t="shared" si="30"/>
        <v xml:space="preserve"> </v>
      </c>
      <c r="BQ36" s="57" t="str">
        <f t="shared" si="26"/>
        <v xml:space="preserve"> </v>
      </c>
      <c r="BR36" s="33"/>
      <c r="BS36" s="51" t="str">
        <f t="shared" si="6"/>
        <v>Generic onshore (Unspecified)</v>
      </c>
      <c r="BT36" s="58" t="s">
        <v>820</v>
      </c>
      <c r="BU36" s="59"/>
      <c r="BV36" s="59"/>
      <c r="BW36" s="59"/>
      <c r="BX36" s="59"/>
      <c r="BY36" s="59"/>
      <c r="BZ36" s="59"/>
      <c r="CA36" s="59"/>
      <c r="CB36" s="59"/>
      <c r="CC36" s="59"/>
      <c r="CD36" s="59"/>
      <c r="CE36" s="59"/>
      <c r="CF36" s="59"/>
      <c r="CG36" s="59"/>
      <c r="CH36" s="59"/>
      <c r="CI36" s="59"/>
      <c r="CJ36" s="60"/>
      <c r="CK36" s="44">
        <f>'List A1&amp;2 - Themes '!G38</f>
        <v>0</v>
      </c>
      <c r="CL36" s="33"/>
      <c r="CM36" s="33"/>
      <c r="CN36" s="33"/>
      <c r="CO36" s="33"/>
      <c r="CP36" s="33"/>
      <c r="CQ36" s="33"/>
    </row>
    <row r="37" spans="1:95" s="34" customFormat="1" ht="272.25" customHeight="1">
      <c r="B37" s="54" t="s">
        <v>385</v>
      </c>
      <c r="C37" s="35" t="s">
        <v>640</v>
      </c>
      <c r="D37" s="35" t="s">
        <v>556</v>
      </c>
      <c r="E37" s="35" t="s">
        <v>88</v>
      </c>
      <c r="F37" s="35" t="s">
        <v>750</v>
      </c>
      <c r="G37" s="55"/>
      <c r="H37" s="65" t="s">
        <v>642</v>
      </c>
      <c r="I37" s="35" t="str">
        <f t="shared" si="2"/>
        <v xml:space="preserve">1. Obtain detailed topographic information, 2. Obtain detailed terrain characterisation, 3. Obtain detailed vegetation information,         11. Determine lithology, mineralogy and structural properties of the near surface,   13. Monitor ground movement,  14. Obtain detailed imagery of the surface,  </v>
      </c>
      <c r="J37" s="61" t="s">
        <v>641</v>
      </c>
      <c r="K37" s="35" t="s">
        <v>863</v>
      </c>
      <c r="L37" s="35" t="s">
        <v>1032</v>
      </c>
      <c r="M37" s="35" t="s">
        <v>1033</v>
      </c>
      <c r="N37" s="55"/>
      <c r="O37" s="35">
        <v>4</v>
      </c>
      <c r="P37" s="35">
        <v>0</v>
      </c>
      <c r="Q37" s="35">
        <v>0</v>
      </c>
      <c r="R37" s="35">
        <v>0</v>
      </c>
      <c r="S37" s="35">
        <v>0</v>
      </c>
      <c r="T37" s="35" t="s">
        <v>278</v>
      </c>
      <c r="U37" s="35" t="s">
        <v>346</v>
      </c>
      <c r="V37" s="35" t="str">
        <f t="shared" si="3"/>
        <v>Generic onshore (Unspecified)</v>
      </c>
      <c r="W37" s="35" t="s">
        <v>252</v>
      </c>
      <c r="X37" s="35" t="s">
        <v>962</v>
      </c>
      <c r="Y37" s="35" t="s">
        <v>264</v>
      </c>
      <c r="Z37" s="55"/>
      <c r="AA37" s="35" t="s">
        <v>541</v>
      </c>
      <c r="AB37" s="35"/>
      <c r="AC37" s="35" t="s">
        <v>552</v>
      </c>
      <c r="AD37" s="35" t="s">
        <v>543</v>
      </c>
      <c r="AE37" s="35" t="s">
        <v>544</v>
      </c>
      <c r="AF37" s="35" t="s">
        <v>274</v>
      </c>
      <c r="AG37" s="35"/>
      <c r="AH37" s="35"/>
      <c r="AI37" s="55"/>
      <c r="AJ37" s="32" t="str">
        <f t="shared" si="4"/>
        <v xml:space="preserve">1. Obtain detailed topographic information, 2. Obtain detailed terrain characterisation, 3. Obtain detailed vegetation information,         11. Determine lithology, mineralogy and structural properties of the near surface,   13. Monitor ground movement,  14. Obtain detailed imagery of the surface,  </v>
      </c>
      <c r="AK37" s="56" t="s">
        <v>804</v>
      </c>
      <c r="AL37" s="56" t="s">
        <v>805</v>
      </c>
      <c r="AM37" s="56" t="s">
        <v>988</v>
      </c>
      <c r="AN37" s="56"/>
      <c r="AO37" s="56"/>
      <c r="AP37" s="56"/>
      <c r="AQ37" s="56"/>
      <c r="AR37" s="56"/>
      <c r="AS37" s="56"/>
      <c r="AT37" s="56"/>
      <c r="AU37" s="56" t="s">
        <v>812</v>
      </c>
      <c r="AV37" s="56"/>
      <c r="AW37" s="56" t="s">
        <v>813</v>
      </c>
      <c r="AX37" s="56" t="s">
        <v>814</v>
      </c>
      <c r="AY37" s="32"/>
      <c r="AZ37" s="57" t="str">
        <f t="shared" si="16"/>
        <v xml:space="preserve"> </v>
      </c>
      <c r="BA37" s="57" t="str">
        <f t="shared" si="16"/>
        <v xml:space="preserve"> </v>
      </c>
      <c r="BB37" s="57" t="str">
        <f t="shared" si="31"/>
        <v xml:space="preserve"> </v>
      </c>
      <c r="BC37" s="57" t="str">
        <f t="shared" si="31"/>
        <v xml:space="preserve"> </v>
      </c>
      <c r="BD37" s="57" t="str">
        <f t="shared" si="34"/>
        <v xml:space="preserve"> </v>
      </c>
      <c r="BE37" s="57" t="str">
        <f t="shared" si="32"/>
        <v xml:space="preserve"> </v>
      </c>
      <c r="BF37" s="57" t="str">
        <f t="shared" si="32"/>
        <v xml:space="preserve"> </v>
      </c>
      <c r="BG37" s="57" t="str">
        <f t="shared" si="32"/>
        <v xml:space="preserve"> </v>
      </c>
      <c r="BH37" s="57" t="str">
        <f t="shared" si="32"/>
        <v xml:space="preserve"> </v>
      </c>
      <c r="BI37" s="57" t="str">
        <f t="shared" si="28"/>
        <v xml:space="preserve"> </v>
      </c>
      <c r="BJ37" s="57" t="str">
        <f t="shared" si="36"/>
        <v xml:space="preserve"> </v>
      </c>
      <c r="BK37" s="57" t="str">
        <f t="shared" ref="BK37:BK62" si="37">IF($D37=BK$2,"Prim"," ")</f>
        <v xml:space="preserve"> </v>
      </c>
      <c r="BL37" s="57" t="str">
        <f t="shared" si="23"/>
        <v xml:space="preserve"> </v>
      </c>
      <c r="BM37" s="57" t="str">
        <f t="shared" si="22"/>
        <v>Prim</v>
      </c>
      <c r="BN37" s="57" t="str">
        <f t="shared" si="20"/>
        <v xml:space="preserve"> </v>
      </c>
      <c r="BO37" s="57" t="s">
        <v>724</v>
      </c>
      <c r="BP37" s="57" t="str">
        <f t="shared" si="30"/>
        <v xml:space="preserve"> </v>
      </c>
      <c r="BQ37" s="57" t="str">
        <f t="shared" si="26"/>
        <v xml:space="preserve"> </v>
      </c>
      <c r="BR37" s="33"/>
      <c r="BS37" s="51" t="str">
        <f t="shared" si="6"/>
        <v>Generic onshore (Unspecified)</v>
      </c>
      <c r="BT37" s="58" t="s">
        <v>820</v>
      </c>
      <c r="BU37" s="59"/>
      <c r="BV37" s="59"/>
      <c r="BW37" s="59"/>
      <c r="BX37" s="59"/>
      <c r="BY37" s="59"/>
      <c r="BZ37" s="59"/>
      <c r="CA37" s="59"/>
      <c r="CB37" s="59"/>
      <c r="CC37" s="59"/>
      <c r="CD37" s="59"/>
      <c r="CE37" s="59"/>
      <c r="CF37" s="59"/>
      <c r="CG37" s="59"/>
      <c r="CH37" s="59"/>
      <c r="CI37" s="59"/>
      <c r="CJ37" s="60"/>
      <c r="CK37" s="44">
        <f>'List A1&amp;2 - Themes '!G39</f>
        <v>0</v>
      </c>
      <c r="CL37" s="33"/>
      <c r="CM37" s="33"/>
      <c r="CN37" s="33"/>
      <c r="CO37" s="33"/>
      <c r="CP37" s="33"/>
      <c r="CQ37" s="33"/>
    </row>
    <row r="38" spans="1:95" s="34" customFormat="1" ht="114.75">
      <c r="B38" s="54" t="s">
        <v>386</v>
      </c>
      <c r="C38" s="35" t="s">
        <v>597</v>
      </c>
      <c r="D38" s="35" t="s">
        <v>316</v>
      </c>
      <c r="E38" s="35" t="s">
        <v>88</v>
      </c>
      <c r="F38" s="35" t="s">
        <v>752</v>
      </c>
      <c r="G38" s="55"/>
      <c r="H38" s="35" t="s">
        <v>1034</v>
      </c>
      <c r="I38" s="35" t="str">
        <f t="shared" si="2"/>
        <v xml:space="preserve">   4. Obtain detailed land-use information,  5. Identify location and condition of transport infrastructure,           </v>
      </c>
      <c r="J38" s="35" t="s">
        <v>664</v>
      </c>
      <c r="K38" s="35" t="s">
        <v>317</v>
      </c>
      <c r="L38" s="64" t="s">
        <v>934</v>
      </c>
      <c r="M38" s="35" t="s">
        <v>350</v>
      </c>
      <c r="N38" s="55"/>
      <c r="O38" s="35">
        <v>1</v>
      </c>
      <c r="P38" s="35">
        <v>2</v>
      </c>
      <c r="Q38" s="35">
        <v>4</v>
      </c>
      <c r="R38" s="35">
        <v>1</v>
      </c>
      <c r="S38" s="35">
        <v>2</v>
      </c>
      <c r="T38" s="35" t="s">
        <v>278</v>
      </c>
      <c r="U38" s="35" t="s">
        <v>346</v>
      </c>
      <c r="V38" s="35" t="str">
        <f t="shared" si="3"/>
        <v>Generic onshore (Unspecified)</v>
      </c>
      <c r="W38" s="35" t="s">
        <v>252</v>
      </c>
      <c r="X38" s="35" t="s">
        <v>800</v>
      </c>
      <c r="Y38" s="35" t="s">
        <v>264</v>
      </c>
      <c r="Z38" s="55"/>
      <c r="AA38" s="35" t="s">
        <v>541</v>
      </c>
      <c r="AB38" s="35"/>
      <c r="AC38" s="35" t="s">
        <v>549</v>
      </c>
      <c r="AD38" s="35" t="s">
        <v>543</v>
      </c>
      <c r="AE38" s="35" t="s">
        <v>544</v>
      </c>
      <c r="AF38" s="35" t="s">
        <v>274</v>
      </c>
      <c r="AG38" s="35"/>
      <c r="AH38" s="35"/>
      <c r="AI38" s="55"/>
      <c r="AJ38" s="32" t="str">
        <f t="shared" si="4"/>
        <v xml:space="preserve">   4. Obtain detailed land-use information,  5. Identify location and condition of transport infrastructure,           </v>
      </c>
      <c r="AK38" s="56"/>
      <c r="AL38" s="56"/>
      <c r="AM38" s="56"/>
      <c r="AN38" s="56" t="s">
        <v>806</v>
      </c>
      <c r="AO38" s="56" t="s">
        <v>807</v>
      </c>
      <c r="AP38" s="56"/>
      <c r="AQ38" s="56"/>
      <c r="AR38" s="56"/>
      <c r="AS38" s="56"/>
      <c r="AT38" s="56"/>
      <c r="AU38" s="56"/>
      <c r="AV38" s="56"/>
      <c r="AW38" s="56"/>
      <c r="AX38" s="56"/>
      <c r="AY38" s="32"/>
      <c r="AZ38" s="57" t="str">
        <f t="shared" ref="AZ38:AZ73" si="38">IF($D38=AZ$2,"Prim"," ")</f>
        <v xml:space="preserve"> </v>
      </c>
      <c r="BA38" s="57" t="s">
        <v>724</v>
      </c>
      <c r="BB38" s="57" t="str">
        <f t="shared" si="31"/>
        <v xml:space="preserve"> </v>
      </c>
      <c r="BC38" s="57" t="str">
        <f t="shared" si="31"/>
        <v xml:space="preserve"> </v>
      </c>
      <c r="BD38" s="57" t="str">
        <f t="shared" si="34"/>
        <v xml:space="preserve"> </v>
      </c>
      <c r="BE38" s="57" t="str">
        <f t="shared" ref="BE38:BE69" si="39">IF($D38=BE$2,"Prim"," ")</f>
        <v xml:space="preserve"> </v>
      </c>
      <c r="BF38" s="57" t="s">
        <v>724</v>
      </c>
      <c r="BG38" s="57" t="str">
        <f t="shared" ref="BG38:BH44" si="40">IF($D38=BG$2,"Prim"," ")</f>
        <v xml:space="preserve"> </v>
      </c>
      <c r="BH38" s="57" t="str">
        <f t="shared" si="40"/>
        <v xml:space="preserve"> </v>
      </c>
      <c r="BI38" s="57" t="str">
        <f t="shared" si="28"/>
        <v xml:space="preserve"> </v>
      </c>
      <c r="BJ38" s="57" t="str">
        <f t="shared" si="36"/>
        <v xml:space="preserve"> </v>
      </c>
      <c r="BK38" s="57" t="str">
        <f t="shared" si="37"/>
        <v xml:space="preserve"> </v>
      </c>
      <c r="BL38" s="57" t="str">
        <f t="shared" si="23"/>
        <v xml:space="preserve"> </v>
      </c>
      <c r="BM38" s="57" t="str">
        <f t="shared" si="22"/>
        <v xml:space="preserve"> </v>
      </c>
      <c r="BN38" s="57" t="str">
        <f t="shared" si="20"/>
        <v>Prim</v>
      </c>
      <c r="BO38" s="57" t="str">
        <f>IF($D38=BO$2,"Prim"," ")</f>
        <v xml:space="preserve"> </v>
      </c>
      <c r="BP38" s="57" t="str">
        <f t="shared" si="30"/>
        <v xml:space="preserve"> </v>
      </c>
      <c r="BQ38" s="57" t="str">
        <f t="shared" si="26"/>
        <v xml:space="preserve"> </v>
      </c>
      <c r="BR38" s="33"/>
      <c r="BS38" s="51" t="str">
        <f t="shared" si="6"/>
        <v>Generic onshore (Unspecified)</v>
      </c>
      <c r="BT38" s="58" t="s">
        <v>820</v>
      </c>
      <c r="BU38" s="59"/>
      <c r="BV38" s="59"/>
      <c r="BW38" s="59"/>
      <c r="BX38" s="59"/>
      <c r="BY38" s="59"/>
      <c r="BZ38" s="59"/>
      <c r="CA38" s="59"/>
      <c r="CB38" s="59"/>
      <c r="CC38" s="59"/>
      <c r="CD38" s="59"/>
      <c r="CE38" s="59"/>
      <c r="CF38" s="59"/>
      <c r="CG38" s="59"/>
      <c r="CH38" s="59"/>
      <c r="CI38" s="59"/>
      <c r="CJ38" s="66"/>
      <c r="CK38" s="44">
        <f>'List A1&amp;2 - Themes '!G40</f>
        <v>0</v>
      </c>
      <c r="CL38" s="33"/>
      <c r="CM38" s="33"/>
      <c r="CN38" s="33"/>
      <c r="CO38" s="33"/>
      <c r="CP38" s="33"/>
      <c r="CQ38" s="33"/>
    </row>
    <row r="39" spans="1:95" s="34" customFormat="1" ht="267.75">
      <c r="B39" s="54" t="s">
        <v>387</v>
      </c>
      <c r="C39" s="35" t="s">
        <v>651</v>
      </c>
      <c r="D39" s="35" t="s">
        <v>448</v>
      </c>
      <c r="E39" s="35" t="s">
        <v>88</v>
      </c>
      <c r="F39" s="35" t="s">
        <v>765</v>
      </c>
      <c r="G39" s="55"/>
      <c r="H39" s="35" t="s">
        <v>1035</v>
      </c>
      <c r="I39" s="35" t="str">
        <f t="shared" si="2"/>
        <v xml:space="preserve">1. Obtain detailed topographic information, 2. Obtain detailed terrain characterisation, 3. Obtain detailed vegetation information,   5. Identify location and condition of transport infrastructure,  6. Identify inland water bodies and determine water quality,  7. Determine air quality,    10. Fauna and presence and patterns,     </v>
      </c>
      <c r="J39" s="61" t="s">
        <v>1036</v>
      </c>
      <c r="K39" s="35" t="s">
        <v>868</v>
      </c>
      <c r="L39" s="64" t="s">
        <v>935</v>
      </c>
      <c r="M39" s="35" t="s">
        <v>350</v>
      </c>
      <c r="N39" s="55"/>
      <c r="O39" s="35">
        <v>3</v>
      </c>
      <c r="P39" s="35">
        <v>2</v>
      </c>
      <c r="Q39" s="35">
        <v>2</v>
      </c>
      <c r="R39" s="35">
        <v>0</v>
      </c>
      <c r="S39" s="35">
        <v>0</v>
      </c>
      <c r="T39" s="35" t="s">
        <v>278</v>
      </c>
      <c r="U39" s="35" t="s">
        <v>346</v>
      </c>
      <c r="V39" s="35" t="str">
        <f t="shared" si="3"/>
        <v>Generic onshore (Unspecified)</v>
      </c>
      <c r="W39" s="35" t="s">
        <v>252</v>
      </c>
      <c r="X39" s="35" t="s">
        <v>963</v>
      </c>
      <c r="Y39" s="35" t="s">
        <v>264</v>
      </c>
      <c r="Z39" s="55"/>
      <c r="AA39" s="35" t="s">
        <v>541</v>
      </c>
      <c r="AB39" s="35"/>
      <c r="AC39" s="35" t="s">
        <v>552</v>
      </c>
      <c r="AD39" s="35" t="s">
        <v>543</v>
      </c>
      <c r="AE39" s="35" t="s">
        <v>544</v>
      </c>
      <c r="AF39" s="35" t="s">
        <v>274</v>
      </c>
      <c r="AG39" s="35"/>
      <c r="AH39" s="35"/>
      <c r="AI39" s="55"/>
      <c r="AJ39" s="32" t="str">
        <f t="shared" si="4"/>
        <v xml:space="preserve">1. Obtain detailed topographic information, 2. Obtain detailed terrain characterisation, 3. Obtain detailed vegetation information,   5. Identify location and condition of transport infrastructure,  6. Identify inland water bodies and determine water quality,  7. Determine air quality,    10. Fauna and presence and patterns,     </v>
      </c>
      <c r="AK39" s="56" t="s">
        <v>804</v>
      </c>
      <c r="AL39" s="56" t="s">
        <v>805</v>
      </c>
      <c r="AM39" s="56" t="s">
        <v>988</v>
      </c>
      <c r="AN39" s="56"/>
      <c r="AO39" s="56" t="s">
        <v>807</v>
      </c>
      <c r="AP39" s="56" t="s">
        <v>808</v>
      </c>
      <c r="AQ39" s="56" t="s">
        <v>809</v>
      </c>
      <c r="AR39" s="56"/>
      <c r="AS39" s="56"/>
      <c r="AT39" s="56" t="s">
        <v>842</v>
      </c>
      <c r="AU39" s="56"/>
      <c r="AV39" s="56"/>
      <c r="AW39" s="56"/>
      <c r="AX39" s="56"/>
      <c r="AY39" s="32"/>
      <c r="AZ39" s="57" t="str">
        <f t="shared" si="38"/>
        <v xml:space="preserve"> </v>
      </c>
      <c r="BA39" s="57" t="s">
        <v>724</v>
      </c>
      <c r="BB39" s="57" t="str">
        <f t="shared" si="31"/>
        <v xml:space="preserve"> </v>
      </c>
      <c r="BC39" s="57" t="str">
        <f t="shared" si="31"/>
        <v xml:space="preserve"> </v>
      </c>
      <c r="BD39" s="57" t="str">
        <f t="shared" si="34"/>
        <v xml:space="preserve"> </v>
      </c>
      <c r="BE39" s="57" t="str">
        <f t="shared" si="39"/>
        <v xml:space="preserve"> </v>
      </c>
      <c r="BF39" s="57" t="str">
        <f>IF($D39=BF$2,"Prim"," ")</f>
        <v xml:space="preserve"> </v>
      </c>
      <c r="BG39" s="57" t="str">
        <f t="shared" si="40"/>
        <v xml:space="preserve"> </v>
      </c>
      <c r="BH39" s="57" t="str">
        <f t="shared" si="40"/>
        <v xml:space="preserve"> </v>
      </c>
      <c r="BI39" s="57" t="str">
        <f t="shared" si="28"/>
        <v xml:space="preserve"> </v>
      </c>
      <c r="BJ39" s="57" t="str">
        <f t="shared" si="36"/>
        <v xml:space="preserve"> </v>
      </c>
      <c r="BK39" s="57" t="str">
        <f t="shared" si="37"/>
        <v xml:space="preserve"> </v>
      </c>
      <c r="BL39" s="57" t="str">
        <f t="shared" si="23"/>
        <v xml:space="preserve"> </v>
      </c>
      <c r="BM39" s="57" t="str">
        <f t="shared" si="22"/>
        <v xml:space="preserve"> </v>
      </c>
      <c r="BN39" s="57" t="str">
        <f t="shared" si="20"/>
        <v xml:space="preserve"> </v>
      </c>
      <c r="BO39" s="57" t="str">
        <f>IF($D39=BO$2,"Prim"," ")</f>
        <v>Prim</v>
      </c>
      <c r="BP39" s="57" t="str">
        <f t="shared" si="30"/>
        <v xml:space="preserve"> </v>
      </c>
      <c r="BQ39" s="57" t="str">
        <f t="shared" si="26"/>
        <v xml:space="preserve"> </v>
      </c>
      <c r="BR39" s="33"/>
      <c r="BS39" s="51" t="str">
        <f t="shared" si="6"/>
        <v>Generic onshore (Unspecified)</v>
      </c>
      <c r="BT39" s="58" t="s">
        <v>820</v>
      </c>
      <c r="BU39" s="59"/>
      <c r="BV39" s="59"/>
      <c r="BW39" s="59"/>
      <c r="BX39" s="59"/>
      <c r="BY39" s="59"/>
      <c r="BZ39" s="59"/>
      <c r="CA39" s="59"/>
      <c r="CB39" s="59"/>
      <c r="CC39" s="59"/>
      <c r="CD39" s="59"/>
      <c r="CE39" s="59"/>
      <c r="CF39" s="59"/>
      <c r="CG39" s="59"/>
      <c r="CH39" s="59"/>
      <c r="CI39" s="59"/>
      <c r="CJ39" s="66"/>
      <c r="CM39" s="33"/>
    </row>
    <row r="40" spans="1:95" s="34" customFormat="1" ht="267.75">
      <c r="A40" s="33"/>
      <c r="B40" s="54" t="s">
        <v>388</v>
      </c>
      <c r="C40" s="35" t="s">
        <v>557</v>
      </c>
      <c r="D40" s="35" t="s">
        <v>321</v>
      </c>
      <c r="E40" s="35" t="s">
        <v>88</v>
      </c>
      <c r="F40" s="35" t="s">
        <v>727</v>
      </c>
      <c r="G40" s="55"/>
      <c r="H40" s="35" t="s">
        <v>558</v>
      </c>
      <c r="I40" s="35" t="str">
        <f t="shared" si="2"/>
        <v xml:space="preserve">1. Obtain detailed topographic information,  3. Obtain detailed vegetation information,  4. Obtain detailed land-use information,  5. Identify location and condition of transport infrastructure,     9. Obtain detailed imagery of assets,   11. Determine lithology, mineralogy and structural properties of the near surface,     </v>
      </c>
      <c r="J40" s="61" t="s">
        <v>869</v>
      </c>
      <c r="K40" s="35" t="s">
        <v>868</v>
      </c>
      <c r="L40" s="64" t="s">
        <v>936</v>
      </c>
      <c r="M40" s="35" t="s">
        <v>350</v>
      </c>
      <c r="N40" s="55"/>
      <c r="O40" s="35">
        <v>3</v>
      </c>
      <c r="P40" s="35">
        <v>1</v>
      </c>
      <c r="Q40" s="35">
        <v>3</v>
      </c>
      <c r="R40" s="35">
        <v>0</v>
      </c>
      <c r="S40" s="35">
        <v>0</v>
      </c>
      <c r="T40" s="35" t="s">
        <v>278</v>
      </c>
      <c r="U40" s="35" t="s">
        <v>346</v>
      </c>
      <c r="V40" s="35" t="str">
        <f t="shared" si="3"/>
        <v>Generic onshore (Unspecified)</v>
      </c>
      <c r="W40" s="35" t="s">
        <v>252</v>
      </c>
      <c r="X40" s="35" t="s">
        <v>963</v>
      </c>
      <c r="Y40" s="35" t="s">
        <v>264</v>
      </c>
      <c r="Z40" s="55"/>
      <c r="AA40" s="35" t="s">
        <v>541</v>
      </c>
      <c r="AB40" s="35"/>
      <c r="AC40" s="35" t="s">
        <v>552</v>
      </c>
      <c r="AD40" s="35" t="s">
        <v>543</v>
      </c>
      <c r="AE40" s="35" t="s">
        <v>544</v>
      </c>
      <c r="AF40" s="35" t="s">
        <v>274</v>
      </c>
      <c r="AG40" s="35" t="s">
        <v>674</v>
      </c>
      <c r="AH40" s="35"/>
      <c r="AI40" s="55"/>
      <c r="AJ40" s="32" t="str">
        <f t="shared" si="4"/>
        <v xml:space="preserve">1. Obtain detailed topographic information,  3. Obtain detailed vegetation information,  4. Obtain detailed land-use information,  5. Identify location and condition of transport infrastructure,     9. Obtain detailed imagery of assets,   11. Determine lithology, mineralogy and structural properties of the near surface,     </v>
      </c>
      <c r="AK40" s="56" t="s">
        <v>804</v>
      </c>
      <c r="AL40" s="56"/>
      <c r="AM40" s="56" t="s">
        <v>988</v>
      </c>
      <c r="AN40" s="56" t="s">
        <v>806</v>
      </c>
      <c r="AO40" s="56" t="s">
        <v>807</v>
      </c>
      <c r="AP40" s="56"/>
      <c r="AQ40" s="56"/>
      <c r="AR40" s="56"/>
      <c r="AS40" s="56" t="s">
        <v>811</v>
      </c>
      <c r="AT40" s="56"/>
      <c r="AU40" s="56" t="s">
        <v>812</v>
      </c>
      <c r="AV40" s="56"/>
      <c r="AW40" s="56"/>
      <c r="AX40" s="56"/>
      <c r="AY40" s="32"/>
      <c r="AZ40" s="57" t="str">
        <f t="shared" si="38"/>
        <v xml:space="preserve"> </v>
      </c>
      <c r="BA40" s="57" t="str">
        <f t="shared" ref="BA40:BA55" si="41">IF($D40=BA$2,"Prim"," ")</f>
        <v xml:space="preserve"> </v>
      </c>
      <c r="BB40" s="57" t="str">
        <f t="shared" si="31"/>
        <v xml:space="preserve"> </v>
      </c>
      <c r="BC40" s="57" t="str">
        <f t="shared" si="31"/>
        <v xml:space="preserve"> </v>
      </c>
      <c r="BD40" s="57" t="str">
        <f t="shared" si="34"/>
        <v xml:space="preserve"> </v>
      </c>
      <c r="BE40" s="57" t="str">
        <f t="shared" si="39"/>
        <v xml:space="preserve"> </v>
      </c>
      <c r="BF40" s="57" t="str">
        <f>IF($D40=BF$2,"Prim"," ")</f>
        <v xml:space="preserve"> </v>
      </c>
      <c r="BG40" s="57" t="str">
        <f t="shared" si="40"/>
        <v xml:space="preserve"> </v>
      </c>
      <c r="BH40" s="57" t="str">
        <f t="shared" si="40"/>
        <v xml:space="preserve"> </v>
      </c>
      <c r="BI40" s="57" t="str">
        <f t="shared" si="28"/>
        <v xml:space="preserve"> </v>
      </c>
      <c r="BJ40" s="57" t="str">
        <f t="shared" si="36"/>
        <v xml:space="preserve"> </v>
      </c>
      <c r="BK40" s="57" t="str">
        <f t="shared" si="37"/>
        <v xml:space="preserve"> </v>
      </c>
      <c r="BL40" s="57" t="str">
        <f t="shared" si="23"/>
        <v xml:space="preserve"> </v>
      </c>
      <c r="BM40" s="57" t="str">
        <f t="shared" si="22"/>
        <v xml:space="preserve"> </v>
      </c>
      <c r="BN40" s="57" t="s">
        <v>724</v>
      </c>
      <c r="BO40" s="57" t="str">
        <f>IF($D40=BO$2,"Prim"," ")</f>
        <v xml:space="preserve"> </v>
      </c>
      <c r="BP40" s="57" t="str">
        <f t="shared" si="30"/>
        <v>Prim</v>
      </c>
      <c r="BQ40" s="57" t="str">
        <f t="shared" si="26"/>
        <v xml:space="preserve"> </v>
      </c>
      <c r="BR40" s="33"/>
      <c r="BS40" s="51" t="str">
        <f t="shared" si="6"/>
        <v>Generic onshore (Unspecified)</v>
      </c>
      <c r="BT40" s="58" t="s">
        <v>820</v>
      </c>
      <c r="BU40" s="59"/>
      <c r="BV40" s="59"/>
      <c r="BW40" s="59"/>
      <c r="BX40" s="59"/>
      <c r="BY40" s="59"/>
      <c r="BZ40" s="59"/>
      <c r="CA40" s="59"/>
      <c r="CB40" s="59"/>
      <c r="CC40" s="59"/>
      <c r="CD40" s="59"/>
      <c r="CE40" s="59"/>
      <c r="CF40" s="59"/>
      <c r="CG40" s="59"/>
      <c r="CH40" s="59"/>
      <c r="CI40" s="59"/>
      <c r="CJ40" s="60"/>
      <c r="CM40" s="32" t="str">
        <f>'List E - Value &amp; Impact'!C9</f>
        <v>ADD FREE TEXT</v>
      </c>
    </row>
    <row r="41" spans="1:95" s="34" customFormat="1" ht="140.25">
      <c r="A41" s="33"/>
      <c r="B41" s="54" t="s">
        <v>389</v>
      </c>
      <c r="C41" s="35" t="s">
        <v>425</v>
      </c>
      <c r="D41" s="35" t="s">
        <v>319</v>
      </c>
      <c r="E41" s="35" t="s">
        <v>88</v>
      </c>
      <c r="F41" s="35" t="s">
        <v>766</v>
      </c>
      <c r="G41" s="55"/>
      <c r="H41" s="35" t="s">
        <v>424</v>
      </c>
      <c r="I41" s="35" t="str">
        <f t="shared" si="2"/>
        <v xml:space="preserve">        9. Obtain detailed imagery of assets,       </v>
      </c>
      <c r="J41" s="61" t="s">
        <v>559</v>
      </c>
      <c r="K41" s="35" t="s">
        <v>999</v>
      </c>
      <c r="L41" s="64" t="s">
        <v>952</v>
      </c>
      <c r="M41" s="35" t="s">
        <v>350</v>
      </c>
      <c r="N41" s="55"/>
      <c r="O41" s="35">
        <v>0</v>
      </c>
      <c r="P41" s="35">
        <v>0</v>
      </c>
      <c r="Q41" s="35">
        <v>1</v>
      </c>
      <c r="R41" s="35">
        <v>4</v>
      </c>
      <c r="S41" s="35">
        <v>0</v>
      </c>
      <c r="T41" s="35" t="s">
        <v>278</v>
      </c>
      <c r="U41" s="35" t="s">
        <v>346</v>
      </c>
      <c r="V41" s="35" t="str">
        <f t="shared" si="3"/>
        <v>Generic onshore (Unspecified)</v>
      </c>
      <c r="W41" s="35" t="s">
        <v>252</v>
      </c>
      <c r="X41" s="35" t="s">
        <v>669</v>
      </c>
      <c r="Y41" s="35" t="s">
        <v>264</v>
      </c>
      <c r="Z41" s="55"/>
      <c r="AA41" s="35" t="s">
        <v>541</v>
      </c>
      <c r="AB41" s="35"/>
      <c r="AC41" s="35" t="s">
        <v>549</v>
      </c>
      <c r="AD41" s="35" t="s">
        <v>543</v>
      </c>
      <c r="AE41" s="35" t="s">
        <v>544</v>
      </c>
      <c r="AF41" s="35" t="s">
        <v>973</v>
      </c>
      <c r="AG41" s="35" t="s">
        <v>674</v>
      </c>
      <c r="AH41" s="35"/>
      <c r="AI41" s="55"/>
      <c r="AJ41" s="32" t="str">
        <f t="shared" si="4"/>
        <v xml:space="preserve">        9. Obtain detailed imagery of assets,       </v>
      </c>
      <c r="AK41" s="56"/>
      <c r="AL41" s="56"/>
      <c r="AM41" s="56"/>
      <c r="AN41" s="56"/>
      <c r="AO41" s="56"/>
      <c r="AP41" s="56"/>
      <c r="AQ41" s="56"/>
      <c r="AR41" s="56"/>
      <c r="AS41" s="56" t="s">
        <v>811</v>
      </c>
      <c r="AT41" s="56"/>
      <c r="AU41" s="56"/>
      <c r="AV41" s="56"/>
      <c r="AW41" s="56"/>
      <c r="AX41" s="56"/>
      <c r="AY41" s="32"/>
      <c r="AZ41" s="57" t="str">
        <f t="shared" si="38"/>
        <v xml:space="preserve"> </v>
      </c>
      <c r="BA41" s="57" t="str">
        <f t="shared" si="41"/>
        <v xml:space="preserve"> </v>
      </c>
      <c r="BB41" s="57" t="str">
        <f t="shared" si="31"/>
        <v xml:space="preserve"> </v>
      </c>
      <c r="BC41" s="57" t="str">
        <f t="shared" si="31"/>
        <v xml:space="preserve"> </v>
      </c>
      <c r="BD41" s="57" t="str">
        <f t="shared" si="34"/>
        <v xml:space="preserve"> </v>
      </c>
      <c r="BE41" s="57" t="str">
        <f t="shared" si="39"/>
        <v xml:space="preserve"> </v>
      </c>
      <c r="BF41" s="57" t="str">
        <f>IF($D41=BF$2,"Prim"," ")</f>
        <v xml:space="preserve"> </v>
      </c>
      <c r="BG41" s="57" t="str">
        <f t="shared" si="40"/>
        <v xml:space="preserve"> </v>
      </c>
      <c r="BH41" s="57" t="str">
        <f t="shared" si="40"/>
        <v xml:space="preserve"> </v>
      </c>
      <c r="BI41" s="57" t="str">
        <f t="shared" si="28"/>
        <v xml:space="preserve"> </v>
      </c>
      <c r="BJ41" s="57" t="str">
        <f t="shared" si="36"/>
        <v xml:space="preserve"> </v>
      </c>
      <c r="BK41" s="57" t="str">
        <f t="shared" si="37"/>
        <v xml:space="preserve"> </v>
      </c>
      <c r="BL41" s="57" t="str">
        <f t="shared" si="23"/>
        <v xml:space="preserve"> </v>
      </c>
      <c r="BM41" s="57" t="str">
        <f t="shared" si="22"/>
        <v xml:space="preserve"> </v>
      </c>
      <c r="BN41" s="57" t="str">
        <f>IF($D41=BN$2,"Prim"," ")</f>
        <v xml:space="preserve"> </v>
      </c>
      <c r="BO41" s="57" t="str">
        <f>IF($D41=BO$2,"Prim"," ")</f>
        <v xml:space="preserve"> </v>
      </c>
      <c r="BP41" s="57" t="str">
        <f t="shared" si="30"/>
        <v xml:space="preserve"> </v>
      </c>
      <c r="BQ41" s="57" t="str">
        <f t="shared" si="26"/>
        <v>Prim</v>
      </c>
      <c r="BR41" s="33"/>
      <c r="BS41" s="51" t="str">
        <f t="shared" si="6"/>
        <v>Generic onshore (Unspecified)</v>
      </c>
      <c r="BT41" s="58" t="s">
        <v>820</v>
      </c>
      <c r="BU41" s="59"/>
      <c r="BV41" s="59"/>
      <c r="BW41" s="59"/>
      <c r="BX41" s="59"/>
      <c r="BY41" s="59"/>
      <c r="BZ41" s="59"/>
      <c r="CA41" s="59"/>
      <c r="CB41" s="59"/>
      <c r="CC41" s="59"/>
      <c r="CD41" s="59"/>
      <c r="CE41" s="59"/>
      <c r="CF41" s="59"/>
      <c r="CG41" s="59"/>
      <c r="CH41" s="59"/>
      <c r="CI41" s="59"/>
      <c r="CJ41" s="60"/>
      <c r="CK41" s="44" t="s">
        <v>86</v>
      </c>
      <c r="CL41" s="33"/>
      <c r="CM41" s="32" t="str">
        <f>'List E - Value &amp; Impact'!C10</f>
        <v>Suggested impact areas…</v>
      </c>
    </row>
    <row r="42" spans="1:95" s="34" customFormat="1" ht="153" customHeight="1">
      <c r="A42" s="33"/>
      <c r="B42" s="54" t="s">
        <v>390</v>
      </c>
      <c r="C42" s="35" t="s">
        <v>600</v>
      </c>
      <c r="D42" s="35" t="s">
        <v>319</v>
      </c>
      <c r="E42" s="35" t="s">
        <v>88</v>
      </c>
      <c r="F42" s="35" t="s">
        <v>609</v>
      </c>
      <c r="G42" s="55"/>
      <c r="H42" s="35" t="s">
        <v>601</v>
      </c>
      <c r="I42" s="35" t="str">
        <f t="shared" si="2"/>
        <v xml:space="preserve">  3. Obtain detailed vegetation information,  4. Obtain detailed land-use information,            </v>
      </c>
      <c r="J42" s="61" t="s">
        <v>1037</v>
      </c>
      <c r="K42" s="35" t="s">
        <v>870</v>
      </c>
      <c r="L42" s="64" t="s">
        <v>937</v>
      </c>
      <c r="M42" s="35" t="s">
        <v>350</v>
      </c>
      <c r="N42" s="55"/>
      <c r="O42" s="35">
        <v>0</v>
      </c>
      <c r="P42" s="35">
        <v>0</v>
      </c>
      <c r="Q42" s="35">
        <v>1</v>
      </c>
      <c r="R42" s="35">
        <v>4</v>
      </c>
      <c r="S42" s="35">
        <v>2</v>
      </c>
      <c r="T42" s="35" t="s">
        <v>278</v>
      </c>
      <c r="U42" s="35" t="s">
        <v>346</v>
      </c>
      <c r="V42" s="35" t="str">
        <f t="shared" si="3"/>
        <v>Generic onshore (Unspecified)</v>
      </c>
      <c r="W42" s="35" t="s">
        <v>252</v>
      </c>
      <c r="X42" s="35" t="s">
        <v>962</v>
      </c>
      <c r="Y42" s="35" t="s">
        <v>264</v>
      </c>
      <c r="Z42" s="55"/>
      <c r="AA42" s="35" t="s">
        <v>541</v>
      </c>
      <c r="AB42" s="35"/>
      <c r="AC42" s="35" t="s">
        <v>552</v>
      </c>
      <c r="AD42" s="35" t="s">
        <v>543</v>
      </c>
      <c r="AE42" s="35" t="s">
        <v>544</v>
      </c>
      <c r="AF42" s="35" t="s">
        <v>974</v>
      </c>
      <c r="AG42" s="35" t="s">
        <v>969</v>
      </c>
      <c r="AH42" s="35"/>
      <c r="AI42" s="55"/>
      <c r="AJ42" s="32" t="str">
        <f t="shared" si="4"/>
        <v xml:space="preserve">  3. Obtain detailed vegetation information,  4. Obtain detailed land-use information,            </v>
      </c>
      <c r="AK42" s="56"/>
      <c r="AL42" s="56"/>
      <c r="AM42" s="56" t="s">
        <v>988</v>
      </c>
      <c r="AN42" s="56" t="s">
        <v>806</v>
      </c>
      <c r="AO42" s="56"/>
      <c r="AP42" s="56"/>
      <c r="AQ42" s="56"/>
      <c r="AR42" s="56"/>
      <c r="AS42" s="56"/>
      <c r="AT42" s="56"/>
      <c r="AU42" s="56"/>
      <c r="AV42" s="56"/>
      <c r="AW42" s="56"/>
      <c r="AX42" s="56"/>
      <c r="AY42" s="32"/>
      <c r="AZ42" s="57" t="str">
        <f t="shared" si="38"/>
        <v xml:space="preserve"> </v>
      </c>
      <c r="BA42" s="57" t="str">
        <f t="shared" si="41"/>
        <v xml:space="preserve"> </v>
      </c>
      <c r="BB42" s="57" t="str">
        <f t="shared" si="31"/>
        <v xml:space="preserve"> </v>
      </c>
      <c r="BC42" s="57" t="str">
        <f t="shared" si="31"/>
        <v xml:space="preserve"> </v>
      </c>
      <c r="BD42" s="57" t="str">
        <f t="shared" si="34"/>
        <v xml:space="preserve"> </v>
      </c>
      <c r="BE42" s="57" t="str">
        <f t="shared" si="39"/>
        <v xml:space="preserve"> </v>
      </c>
      <c r="BF42" s="57" t="str">
        <f>IF($D42=BF$2,"Prim"," ")</f>
        <v xml:space="preserve"> </v>
      </c>
      <c r="BG42" s="57" t="str">
        <f t="shared" si="40"/>
        <v xml:space="preserve"> </v>
      </c>
      <c r="BH42" s="57" t="str">
        <f t="shared" si="40"/>
        <v xml:space="preserve"> </v>
      </c>
      <c r="BI42" s="57" t="str">
        <f t="shared" si="28"/>
        <v xml:space="preserve"> </v>
      </c>
      <c r="BJ42" s="57" t="str">
        <f t="shared" si="36"/>
        <v xml:space="preserve"> </v>
      </c>
      <c r="BK42" s="57" t="str">
        <f t="shared" si="37"/>
        <v xml:space="preserve"> </v>
      </c>
      <c r="BL42" s="57" t="s">
        <v>724</v>
      </c>
      <c r="BM42" s="57" t="str">
        <f t="shared" si="22"/>
        <v xml:space="preserve"> </v>
      </c>
      <c r="BN42" s="57" t="str">
        <f>IF($D42=BN$2,"Prim"," ")</f>
        <v xml:space="preserve"> </v>
      </c>
      <c r="BO42" s="57" t="str">
        <f>IF($D42=BO$2,"Prim"," ")</f>
        <v xml:space="preserve"> </v>
      </c>
      <c r="BP42" s="57" t="str">
        <f t="shared" si="30"/>
        <v xml:space="preserve"> </v>
      </c>
      <c r="BQ42" s="57" t="str">
        <f t="shared" si="26"/>
        <v>Prim</v>
      </c>
      <c r="BR42" s="33"/>
      <c r="BS42" s="51" t="str">
        <f t="shared" si="6"/>
        <v>Generic onshore (Unspecified)</v>
      </c>
      <c r="BT42" s="58" t="s">
        <v>820</v>
      </c>
      <c r="BU42" s="59"/>
      <c r="BV42" s="59"/>
      <c r="BW42" s="59"/>
      <c r="BX42" s="59"/>
      <c r="BY42" s="59"/>
      <c r="BZ42" s="59"/>
      <c r="CA42" s="59"/>
      <c r="CB42" s="59"/>
      <c r="CC42" s="59"/>
      <c r="CD42" s="59"/>
      <c r="CE42" s="59"/>
      <c r="CF42" s="59"/>
      <c r="CG42" s="59"/>
      <c r="CH42" s="59"/>
      <c r="CI42" s="59"/>
      <c r="CJ42" s="60"/>
      <c r="CK42" s="44" t="s">
        <v>88</v>
      </c>
      <c r="CL42" s="33"/>
      <c r="CM42" s="32" t="str">
        <f>'List E - Value &amp; Impact'!C11</f>
        <v>Health and Safety</v>
      </c>
    </row>
    <row r="43" spans="1:95" s="34" customFormat="1" ht="267.75">
      <c r="A43" s="33"/>
      <c r="B43" s="54" t="s">
        <v>391</v>
      </c>
      <c r="C43" s="35" t="s">
        <v>650</v>
      </c>
      <c r="D43" s="35" t="s">
        <v>447</v>
      </c>
      <c r="E43" s="35" t="s">
        <v>88</v>
      </c>
      <c r="F43" s="35" t="s">
        <v>771</v>
      </c>
      <c r="G43" s="55"/>
      <c r="H43" s="35" t="s">
        <v>668</v>
      </c>
      <c r="I43" s="35" t="str">
        <f t="shared" si="2"/>
        <v xml:space="preserve">1. Obtain detailed topographic information, 2. Obtain detailed terrain characterisation,            14. Obtain detailed imagery of the surface,  </v>
      </c>
      <c r="J43" s="35" t="s">
        <v>892</v>
      </c>
      <c r="K43" s="35" t="s">
        <v>498</v>
      </c>
      <c r="L43" s="35" t="s">
        <v>889</v>
      </c>
      <c r="M43" s="35"/>
      <c r="N43" s="55"/>
      <c r="O43" s="35">
        <v>2</v>
      </c>
      <c r="P43" s="35">
        <v>3</v>
      </c>
      <c r="Q43" s="35">
        <v>0</v>
      </c>
      <c r="R43" s="35">
        <v>0</v>
      </c>
      <c r="S43" s="35">
        <v>0</v>
      </c>
      <c r="T43" s="35" t="s">
        <v>1038</v>
      </c>
      <c r="U43" s="35" t="s">
        <v>346</v>
      </c>
      <c r="V43" s="35" t="str">
        <f t="shared" si="3"/>
        <v>Generic onshore (Unspecified)</v>
      </c>
      <c r="W43" s="35" t="s">
        <v>890</v>
      </c>
      <c r="X43" s="35" t="s">
        <v>669</v>
      </c>
      <c r="Y43" s="35" t="s">
        <v>264</v>
      </c>
      <c r="Z43" s="55"/>
      <c r="AA43" s="35" t="s">
        <v>628</v>
      </c>
      <c r="AB43" s="35"/>
      <c r="AC43" s="35"/>
      <c r="AD43" s="35"/>
      <c r="AE43" s="35"/>
      <c r="AF43" s="35" t="s">
        <v>891</v>
      </c>
      <c r="AG43" s="35" t="s">
        <v>674</v>
      </c>
      <c r="AH43" s="35"/>
      <c r="AI43" s="55"/>
      <c r="AJ43" s="32" t="str">
        <f t="shared" si="4"/>
        <v xml:space="preserve">1. Obtain detailed topographic information, 2. Obtain detailed terrain characterisation,            14. Obtain detailed imagery of the surface,  </v>
      </c>
      <c r="AK43" s="56" t="s">
        <v>804</v>
      </c>
      <c r="AL43" s="56" t="s">
        <v>805</v>
      </c>
      <c r="AM43" s="56"/>
      <c r="AN43" s="56"/>
      <c r="AO43" s="56"/>
      <c r="AP43" s="56"/>
      <c r="AQ43" s="56"/>
      <c r="AR43" s="56"/>
      <c r="AS43" s="56"/>
      <c r="AT43" s="56"/>
      <c r="AU43" s="56"/>
      <c r="AV43" s="56"/>
      <c r="AW43" s="56"/>
      <c r="AX43" s="56" t="s">
        <v>814</v>
      </c>
      <c r="AY43" s="32"/>
      <c r="AZ43" s="57" t="str">
        <f t="shared" si="38"/>
        <v xml:space="preserve"> </v>
      </c>
      <c r="BA43" s="57" t="str">
        <f t="shared" si="41"/>
        <v xml:space="preserve"> </v>
      </c>
      <c r="BB43" s="57" t="str">
        <f t="shared" si="31"/>
        <v xml:space="preserve"> </v>
      </c>
      <c r="BC43" s="57" t="str">
        <f t="shared" si="31"/>
        <v xml:space="preserve"> </v>
      </c>
      <c r="BD43" s="57" t="str">
        <f t="shared" si="34"/>
        <v xml:space="preserve"> </v>
      </c>
      <c r="BE43" s="57" t="str">
        <f t="shared" si="39"/>
        <v xml:space="preserve"> </v>
      </c>
      <c r="BF43" s="57" t="str">
        <f>IF($D43=BF$2,"Prim"," ")</f>
        <v>Prim</v>
      </c>
      <c r="BG43" s="57" t="str">
        <f t="shared" si="40"/>
        <v xml:space="preserve"> </v>
      </c>
      <c r="BH43" s="57" t="str">
        <f t="shared" si="40"/>
        <v xml:space="preserve"> </v>
      </c>
      <c r="BI43" s="57" t="str">
        <f t="shared" si="28"/>
        <v xml:space="preserve"> </v>
      </c>
      <c r="BJ43" s="57" t="str">
        <f t="shared" si="36"/>
        <v xml:space="preserve"> </v>
      </c>
      <c r="BK43" s="57" t="str">
        <f t="shared" si="37"/>
        <v xml:space="preserve"> </v>
      </c>
      <c r="BL43" s="57" t="str">
        <f t="shared" ref="BL43:BL73" si="42">IF($D43=BL$2,"Prim"," ")</f>
        <v xml:space="preserve"> </v>
      </c>
      <c r="BM43" s="57" t="str">
        <f t="shared" si="22"/>
        <v xml:space="preserve"> </v>
      </c>
      <c r="BN43" s="57" t="str">
        <f>IF($D43=BN$2,"Prim"," ")</f>
        <v xml:space="preserve"> </v>
      </c>
      <c r="BO43" s="57" t="s">
        <v>724</v>
      </c>
      <c r="BP43" s="57" t="str">
        <f t="shared" si="30"/>
        <v xml:space="preserve"> </v>
      </c>
      <c r="BQ43" s="57" t="str">
        <f t="shared" si="26"/>
        <v xml:space="preserve"> </v>
      </c>
      <c r="BR43" s="33"/>
      <c r="BS43" s="51" t="str">
        <f t="shared" si="6"/>
        <v>Generic onshore (Unspecified)</v>
      </c>
      <c r="BT43" s="58" t="s">
        <v>820</v>
      </c>
      <c r="BU43" s="59"/>
      <c r="BV43" s="59"/>
      <c r="BW43" s="59"/>
      <c r="BX43" s="59"/>
      <c r="BY43" s="59"/>
      <c r="BZ43" s="59"/>
      <c r="CA43" s="59"/>
      <c r="CB43" s="59"/>
      <c r="CC43" s="59"/>
      <c r="CD43" s="59"/>
      <c r="CE43" s="59"/>
      <c r="CF43" s="59"/>
      <c r="CG43" s="59"/>
      <c r="CH43" s="59"/>
      <c r="CI43" s="59"/>
      <c r="CJ43" s="60"/>
      <c r="CK43" s="44" t="s">
        <v>89</v>
      </c>
      <c r="CL43" s="33"/>
      <c r="CM43" s="32" t="str">
        <f>'List E - Value &amp; Impact'!C12</f>
        <v>Environmental</v>
      </c>
    </row>
    <row r="44" spans="1:95" s="34" customFormat="1" ht="153">
      <c r="A44" s="33"/>
      <c r="B44" s="54" t="s">
        <v>392</v>
      </c>
      <c r="C44" s="35" t="s">
        <v>982</v>
      </c>
      <c r="D44" s="35" t="s">
        <v>376</v>
      </c>
      <c r="E44" s="35" t="s">
        <v>88</v>
      </c>
      <c r="F44" s="35"/>
      <c r="G44" s="55"/>
      <c r="H44" s="35" t="s">
        <v>499</v>
      </c>
      <c r="I44" s="35" t="str">
        <f t="shared" si="2"/>
        <v xml:space="preserve"> 2. Obtain detailed terrain characterisation,  4. Obtain detailed land-use information,        11. Determine lithology, mineralogy and structural properties of the near surface,     </v>
      </c>
      <c r="J44" s="35" t="s">
        <v>500</v>
      </c>
      <c r="K44" s="35" t="s">
        <v>427</v>
      </c>
      <c r="L44" s="35"/>
      <c r="M44" s="35"/>
      <c r="N44" s="55"/>
      <c r="O44" s="35">
        <v>2</v>
      </c>
      <c r="P44" s="35">
        <v>3</v>
      </c>
      <c r="Q44" s="35">
        <v>0</v>
      </c>
      <c r="R44" s="35">
        <v>0</v>
      </c>
      <c r="S44" s="35">
        <v>0</v>
      </c>
      <c r="T44" s="35" t="s">
        <v>278</v>
      </c>
      <c r="U44" s="35" t="s">
        <v>513</v>
      </c>
      <c r="V44" s="35" t="str">
        <f t="shared" si="3"/>
        <v>Generic onshore (Unspecified)</v>
      </c>
      <c r="W44" s="35" t="s">
        <v>252</v>
      </c>
      <c r="X44" s="35" t="s">
        <v>515</v>
      </c>
      <c r="Y44" s="35" t="s">
        <v>264</v>
      </c>
      <c r="Z44" s="55"/>
      <c r="AA44" s="35"/>
      <c r="AB44" s="35"/>
      <c r="AC44" s="35"/>
      <c r="AD44" s="35"/>
      <c r="AE44" s="35"/>
      <c r="AF44" s="35" t="s">
        <v>274</v>
      </c>
      <c r="AG44" s="35" t="s">
        <v>969</v>
      </c>
      <c r="AH44" s="35"/>
      <c r="AI44" s="55"/>
      <c r="AJ44" s="32" t="str">
        <f t="shared" si="4"/>
        <v xml:space="preserve"> 2. Obtain detailed terrain characterisation,  4. Obtain detailed land-use information,        11. Determine lithology, mineralogy and structural properties of the near surface,     </v>
      </c>
      <c r="AK44" s="56"/>
      <c r="AL44" s="56" t="s">
        <v>805</v>
      </c>
      <c r="AM44" s="56"/>
      <c r="AN44" s="56" t="s">
        <v>806</v>
      </c>
      <c r="AO44" s="56"/>
      <c r="AP44" s="56"/>
      <c r="AQ44" s="56"/>
      <c r="AR44" s="56"/>
      <c r="AS44" s="56"/>
      <c r="AT44" s="56"/>
      <c r="AU44" s="56" t="s">
        <v>812</v>
      </c>
      <c r="AV44" s="56"/>
      <c r="AW44" s="56"/>
      <c r="AX44" s="56"/>
      <c r="AY44" s="32"/>
      <c r="AZ44" s="57" t="str">
        <f t="shared" si="38"/>
        <v>Prim</v>
      </c>
      <c r="BA44" s="57" t="str">
        <f t="shared" si="41"/>
        <v xml:space="preserve"> </v>
      </c>
      <c r="BB44" s="57" t="str">
        <f t="shared" si="31"/>
        <v xml:space="preserve"> </v>
      </c>
      <c r="BC44" s="57" t="str">
        <f t="shared" si="31"/>
        <v xml:space="preserve"> </v>
      </c>
      <c r="BD44" s="57" t="str">
        <f t="shared" si="34"/>
        <v xml:space="preserve"> </v>
      </c>
      <c r="BE44" s="57" t="str">
        <f t="shared" si="39"/>
        <v xml:space="preserve"> </v>
      </c>
      <c r="BF44" s="57" t="s">
        <v>724</v>
      </c>
      <c r="BG44" s="57" t="str">
        <f t="shared" si="40"/>
        <v xml:space="preserve"> </v>
      </c>
      <c r="BH44" s="57" t="str">
        <f t="shared" si="40"/>
        <v xml:space="preserve"> </v>
      </c>
      <c r="BI44" s="57" t="str">
        <f t="shared" si="28"/>
        <v xml:space="preserve"> </v>
      </c>
      <c r="BJ44" s="57" t="str">
        <f t="shared" si="36"/>
        <v xml:space="preserve"> </v>
      </c>
      <c r="BK44" s="57" t="str">
        <f t="shared" si="37"/>
        <v xml:space="preserve"> </v>
      </c>
      <c r="BL44" s="57" t="str">
        <f t="shared" si="42"/>
        <v xml:space="preserve"> </v>
      </c>
      <c r="BM44" s="57" t="str">
        <f t="shared" si="22"/>
        <v xml:space="preserve"> </v>
      </c>
      <c r="BN44" s="57" t="str">
        <f>IF($D44=BN$2,"Prim"," ")</f>
        <v xml:space="preserve"> </v>
      </c>
      <c r="BO44" s="57" t="str">
        <f>IF($D44=BO$2,"Prim"," ")</f>
        <v xml:space="preserve"> </v>
      </c>
      <c r="BP44" s="57" t="str">
        <f t="shared" si="30"/>
        <v xml:space="preserve"> </v>
      </c>
      <c r="BQ44" s="57" t="str">
        <f t="shared" si="26"/>
        <v xml:space="preserve"> </v>
      </c>
      <c r="BR44" s="33"/>
      <c r="BS44" s="51" t="str">
        <f t="shared" si="6"/>
        <v>Generic onshore (Unspecified)</v>
      </c>
      <c r="BT44" s="58" t="s">
        <v>820</v>
      </c>
      <c r="BU44" s="59"/>
      <c r="BV44" s="59"/>
      <c r="BW44" s="59"/>
      <c r="BX44" s="59"/>
      <c r="BY44" s="59"/>
      <c r="BZ44" s="59"/>
      <c r="CA44" s="59"/>
      <c r="CB44" s="59"/>
      <c r="CC44" s="59"/>
      <c r="CD44" s="59"/>
      <c r="CE44" s="59"/>
      <c r="CF44" s="59"/>
      <c r="CG44" s="59"/>
      <c r="CH44" s="59"/>
      <c r="CI44" s="59"/>
      <c r="CJ44" s="60"/>
      <c r="CK44" s="44" t="s">
        <v>90</v>
      </c>
      <c r="CL44" s="33"/>
      <c r="CM44" s="32" t="str">
        <f>'List E - Value &amp; Impact'!C13</f>
        <v>Operational cost reduction</v>
      </c>
    </row>
    <row r="45" spans="1:95" s="34" customFormat="1" ht="76.5">
      <c r="A45" s="33"/>
      <c r="B45" s="54" t="s">
        <v>393</v>
      </c>
      <c r="C45" s="35" t="s">
        <v>530</v>
      </c>
      <c r="D45" s="35" t="s">
        <v>282</v>
      </c>
      <c r="E45" s="35" t="s">
        <v>88</v>
      </c>
      <c r="F45" s="35" t="s">
        <v>759</v>
      </c>
      <c r="G45" s="55"/>
      <c r="H45" s="35" t="s">
        <v>444</v>
      </c>
      <c r="I45" s="35" t="str">
        <f t="shared" si="2"/>
        <v xml:space="preserve">1. Obtain detailed topographic information,              </v>
      </c>
      <c r="J45" s="35" t="s">
        <v>893</v>
      </c>
      <c r="K45" s="35" t="s">
        <v>502</v>
      </c>
      <c r="L45" s="35"/>
      <c r="M45" s="35"/>
      <c r="N45" s="55"/>
      <c r="O45" s="35">
        <v>2</v>
      </c>
      <c r="P45" s="35">
        <v>3</v>
      </c>
      <c r="Q45" s="35">
        <v>0</v>
      </c>
      <c r="R45" s="35">
        <v>0</v>
      </c>
      <c r="S45" s="35">
        <v>0</v>
      </c>
      <c r="T45" s="35" t="s">
        <v>278</v>
      </c>
      <c r="U45" s="35" t="s">
        <v>513</v>
      </c>
      <c r="V45" s="35" t="str">
        <f t="shared" si="3"/>
        <v>Generic onshore (Unspecified)</v>
      </c>
      <c r="W45" s="35" t="s">
        <v>252</v>
      </c>
      <c r="X45" s="35" t="s">
        <v>259</v>
      </c>
      <c r="Y45" s="35" t="s">
        <v>264</v>
      </c>
      <c r="Z45" s="55"/>
      <c r="AA45" s="35"/>
      <c r="AB45" s="35"/>
      <c r="AC45" s="35"/>
      <c r="AD45" s="35"/>
      <c r="AE45" s="35"/>
      <c r="AF45" s="35" t="s">
        <v>274</v>
      </c>
      <c r="AG45" s="35" t="s">
        <v>674</v>
      </c>
      <c r="AH45" s="35"/>
      <c r="AI45" s="55"/>
      <c r="AJ45" s="32" t="str">
        <f t="shared" si="4"/>
        <v xml:space="preserve">1. Obtain detailed topographic information,              </v>
      </c>
      <c r="AK45" s="56" t="s">
        <v>804</v>
      </c>
      <c r="AL45" s="56"/>
      <c r="AM45" s="56"/>
      <c r="AN45" s="56"/>
      <c r="AO45" s="56"/>
      <c r="AP45" s="56"/>
      <c r="AQ45" s="56"/>
      <c r="AR45" s="56"/>
      <c r="AS45" s="56"/>
      <c r="AT45" s="56"/>
      <c r="AU45" s="56"/>
      <c r="AV45" s="56"/>
      <c r="AW45" s="56"/>
      <c r="AX45" s="56"/>
      <c r="AY45" s="32"/>
      <c r="AZ45" s="57" t="str">
        <f t="shared" si="38"/>
        <v xml:space="preserve"> </v>
      </c>
      <c r="BA45" s="57" t="str">
        <f t="shared" si="41"/>
        <v>Prim</v>
      </c>
      <c r="BB45" s="57" t="str">
        <f t="shared" si="31"/>
        <v xml:space="preserve"> </v>
      </c>
      <c r="BC45" s="57" t="str">
        <f t="shared" si="31"/>
        <v xml:space="preserve"> </v>
      </c>
      <c r="BD45" s="57" t="str">
        <f t="shared" si="34"/>
        <v xml:space="preserve"> </v>
      </c>
      <c r="BE45" s="57" t="str">
        <f t="shared" si="39"/>
        <v xml:space="preserve"> </v>
      </c>
      <c r="BF45" s="57" t="s">
        <v>724</v>
      </c>
      <c r="BG45" s="57" t="s">
        <v>724</v>
      </c>
      <c r="BH45" s="57" t="str">
        <f>IF($D45=BH$2,"Prim"," ")</f>
        <v xml:space="preserve"> </v>
      </c>
      <c r="BI45" s="57" t="str">
        <f t="shared" si="28"/>
        <v xml:space="preserve"> </v>
      </c>
      <c r="BJ45" s="57" t="str">
        <f t="shared" si="36"/>
        <v xml:space="preserve"> </v>
      </c>
      <c r="BK45" s="57" t="str">
        <f t="shared" si="37"/>
        <v xml:space="preserve"> </v>
      </c>
      <c r="BL45" s="57" t="str">
        <f t="shared" si="42"/>
        <v xml:space="preserve"> </v>
      </c>
      <c r="BM45" s="57" t="str">
        <f t="shared" si="22"/>
        <v xml:space="preserve"> </v>
      </c>
      <c r="BN45" s="57" t="s">
        <v>724</v>
      </c>
      <c r="BO45" s="57" t="s">
        <v>724</v>
      </c>
      <c r="BP45" s="57" t="str">
        <f t="shared" si="30"/>
        <v xml:space="preserve"> </v>
      </c>
      <c r="BQ45" s="57" t="str">
        <f t="shared" si="26"/>
        <v xml:space="preserve"> </v>
      </c>
      <c r="BR45" s="33"/>
      <c r="BS45" s="51" t="str">
        <f t="shared" si="6"/>
        <v>Generic onshore (Unspecified)</v>
      </c>
      <c r="BT45" s="58" t="s">
        <v>820</v>
      </c>
      <c r="BU45" s="59"/>
      <c r="BV45" s="59"/>
      <c r="BW45" s="59"/>
      <c r="BX45" s="59"/>
      <c r="BY45" s="59"/>
      <c r="BZ45" s="59"/>
      <c r="CA45" s="59"/>
      <c r="CB45" s="59"/>
      <c r="CC45" s="59"/>
      <c r="CD45" s="59"/>
      <c r="CE45" s="59"/>
      <c r="CF45" s="59"/>
      <c r="CG45" s="59"/>
      <c r="CH45" s="59"/>
      <c r="CI45" s="59"/>
      <c r="CJ45" s="60"/>
      <c r="CK45" s="44" t="s">
        <v>91</v>
      </c>
      <c r="CL45" s="33"/>
      <c r="CM45" s="32" t="str">
        <f>'List E - Value &amp; Impact'!C14</f>
        <v>Increased production</v>
      </c>
    </row>
    <row r="46" spans="1:95" s="34" customFormat="1" ht="90" customHeight="1">
      <c r="A46" s="33"/>
      <c r="B46" s="54" t="s">
        <v>394</v>
      </c>
      <c r="C46" s="35" t="s">
        <v>529</v>
      </c>
      <c r="D46" s="35" t="s">
        <v>282</v>
      </c>
      <c r="E46" s="35" t="s">
        <v>88</v>
      </c>
      <c r="F46" s="35" t="s">
        <v>760</v>
      </c>
      <c r="G46" s="55"/>
      <c r="H46" s="35" t="s">
        <v>445</v>
      </c>
      <c r="I46" s="35" t="str">
        <f t="shared" si="2"/>
        <v xml:space="preserve">1. Obtain detailed topographic information, 2. Obtain detailed terrain characterisation,             </v>
      </c>
      <c r="J46" s="35" t="s">
        <v>501</v>
      </c>
      <c r="K46" s="35" t="s">
        <v>503</v>
      </c>
      <c r="L46" s="35" t="s">
        <v>894</v>
      </c>
      <c r="M46" s="35"/>
      <c r="N46" s="55"/>
      <c r="O46" s="35">
        <v>2</v>
      </c>
      <c r="P46" s="35">
        <v>3</v>
      </c>
      <c r="Q46" s="35">
        <v>0</v>
      </c>
      <c r="R46" s="35">
        <v>0</v>
      </c>
      <c r="S46" s="35">
        <v>0</v>
      </c>
      <c r="T46" s="35" t="s">
        <v>278</v>
      </c>
      <c r="U46" s="35" t="s">
        <v>513</v>
      </c>
      <c r="V46" s="35" t="str">
        <f t="shared" si="3"/>
        <v>Generic onshore (Unspecified)</v>
      </c>
      <c r="W46" s="35" t="s">
        <v>252</v>
      </c>
      <c r="X46" s="35" t="s">
        <v>261</v>
      </c>
      <c r="Y46" s="35" t="s">
        <v>264</v>
      </c>
      <c r="Z46" s="55"/>
      <c r="AA46" s="35" t="s">
        <v>633</v>
      </c>
      <c r="AB46" s="35"/>
      <c r="AC46" s="35"/>
      <c r="AD46" s="35"/>
      <c r="AE46" s="35"/>
      <c r="AF46" s="35" t="s">
        <v>274</v>
      </c>
      <c r="AG46" s="35" t="s">
        <v>674</v>
      </c>
      <c r="AH46" s="35"/>
      <c r="AI46" s="55"/>
      <c r="AJ46" s="32" t="str">
        <f t="shared" si="4"/>
        <v xml:space="preserve">1. Obtain detailed topographic information, 2. Obtain detailed terrain characterisation,             </v>
      </c>
      <c r="AK46" s="56" t="s">
        <v>804</v>
      </c>
      <c r="AL46" s="56" t="s">
        <v>805</v>
      </c>
      <c r="AM46" s="56"/>
      <c r="AN46" s="56"/>
      <c r="AO46" s="56"/>
      <c r="AP46" s="56"/>
      <c r="AQ46" s="56"/>
      <c r="AR46" s="56"/>
      <c r="AS46" s="56"/>
      <c r="AT46" s="56"/>
      <c r="AU46" s="56"/>
      <c r="AV46" s="56"/>
      <c r="AW46" s="56"/>
      <c r="AX46" s="56"/>
      <c r="AY46" s="32"/>
      <c r="AZ46" s="57" t="str">
        <f t="shared" si="38"/>
        <v xml:space="preserve"> </v>
      </c>
      <c r="BA46" s="57" t="str">
        <f t="shared" si="41"/>
        <v>Prim</v>
      </c>
      <c r="BB46" s="57" t="str">
        <f t="shared" si="31"/>
        <v xml:space="preserve"> </v>
      </c>
      <c r="BC46" s="57" t="str">
        <f t="shared" si="31"/>
        <v xml:space="preserve"> </v>
      </c>
      <c r="BD46" s="57" t="str">
        <f t="shared" si="34"/>
        <v xml:space="preserve"> </v>
      </c>
      <c r="BE46" s="57" t="str">
        <f t="shared" si="39"/>
        <v xml:space="preserve"> </v>
      </c>
      <c r="BF46" s="57" t="str">
        <f t="shared" ref="BF46:BF76" si="43">IF($D46=BF$2,"Prim"," ")</f>
        <v xml:space="preserve"> </v>
      </c>
      <c r="BG46" s="57" t="s">
        <v>724</v>
      </c>
      <c r="BH46" s="57"/>
      <c r="BI46" s="57" t="str">
        <f t="shared" si="28"/>
        <v xml:space="preserve"> </v>
      </c>
      <c r="BJ46" s="57" t="str">
        <f t="shared" si="36"/>
        <v xml:space="preserve"> </v>
      </c>
      <c r="BK46" s="57" t="str">
        <f t="shared" si="37"/>
        <v xml:space="preserve"> </v>
      </c>
      <c r="BL46" s="57" t="str">
        <f t="shared" si="42"/>
        <v xml:space="preserve"> </v>
      </c>
      <c r="BM46" s="57" t="str">
        <f t="shared" si="22"/>
        <v xml:space="preserve"> </v>
      </c>
      <c r="BN46" s="57" t="str">
        <f>IF($D46=BN$2,"Prim"," ")</f>
        <v xml:space="preserve"> </v>
      </c>
      <c r="BO46" s="57" t="s">
        <v>724</v>
      </c>
      <c r="BP46" s="57" t="str">
        <f t="shared" si="30"/>
        <v xml:space="preserve"> </v>
      </c>
      <c r="BQ46" s="57" t="str">
        <f t="shared" si="26"/>
        <v xml:space="preserve"> </v>
      </c>
      <c r="BR46" s="33"/>
      <c r="BS46" s="51" t="str">
        <f t="shared" si="6"/>
        <v>Generic onshore (Unspecified)</v>
      </c>
      <c r="BT46" s="58" t="s">
        <v>820</v>
      </c>
      <c r="BU46" s="59"/>
      <c r="BV46" s="59"/>
      <c r="BW46" s="59"/>
      <c r="BX46" s="59"/>
      <c r="BY46" s="59"/>
      <c r="BZ46" s="59"/>
      <c r="CA46" s="59"/>
      <c r="CB46" s="59"/>
      <c r="CC46" s="59"/>
      <c r="CD46" s="59"/>
      <c r="CE46" s="59"/>
      <c r="CF46" s="59"/>
      <c r="CG46" s="59"/>
      <c r="CH46" s="59"/>
      <c r="CI46" s="59"/>
      <c r="CJ46" s="66"/>
      <c r="CK46" s="44"/>
      <c r="CL46" s="33"/>
      <c r="CM46" s="32"/>
    </row>
    <row r="47" spans="1:95" s="34" customFormat="1" ht="114.75">
      <c r="A47" s="33"/>
      <c r="B47" s="54" t="s">
        <v>395</v>
      </c>
      <c r="C47" s="35" t="s">
        <v>980</v>
      </c>
      <c r="D47" s="35" t="s">
        <v>282</v>
      </c>
      <c r="E47" s="35" t="s">
        <v>88</v>
      </c>
      <c r="F47" s="35" t="s">
        <v>761</v>
      </c>
      <c r="G47" s="55"/>
      <c r="H47" s="35" t="s">
        <v>528</v>
      </c>
      <c r="I47" s="35" t="str">
        <f t="shared" si="2"/>
        <v xml:space="preserve">1. Obtain detailed topographic information, 2. Obtain detailed terrain characterisation,  4. Obtain detailed land-use information,            </v>
      </c>
      <c r="J47" s="35" t="s">
        <v>1039</v>
      </c>
      <c r="K47" s="35" t="s">
        <v>503</v>
      </c>
      <c r="L47" s="35" t="s">
        <v>839</v>
      </c>
      <c r="M47" s="35" t="s">
        <v>840</v>
      </c>
      <c r="N47" s="55"/>
      <c r="O47" s="35">
        <v>2</v>
      </c>
      <c r="P47" s="35">
        <v>3</v>
      </c>
      <c r="Q47" s="35">
        <v>0</v>
      </c>
      <c r="R47" s="35">
        <v>0</v>
      </c>
      <c r="S47" s="35">
        <v>0</v>
      </c>
      <c r="T47" s="35" t="s">
        <v>278</v>
      </c>
      <c r="U47" s="35" t="s">
        <v>513</v>
      </c>
      <c r="V47" s="35" t="str">
        <f t="shared" si="3"/>
        <v>Generic onshore (Unspecified)</v>
      </c>
      <c r="W47" s="35" t="s">
        <v>252</v>
      </c>
      <c r="X47" s="35" t="s">
        <v>261</v>
      </c>
      <c r="Y47" s="35" t="s">
        <v>264</v>
      </c>
      <c r="Z47" s="55"/>
      <c r="AA47" s="35" t="s">
        <v>634</v>
      </c>
      <c r="AB47" s="35"/>
      <c r="AC47" s="35" t="s">
        <v>657</v>
      </c>
      <c r="AD47" s="35"/>
      <c r="AE47" s="35"/>
      <c r="AF47" s="35" t="s">
        <v>271</v>
      </c>
      <c r="AG47" s="35" t="s">
        <v>347</v>
      </c>
      <c r="AH47" s="35"/>
      <c r="AI47" s="55"/>
      <c r="AJ47" s="32" t="str">
        <f t="shared" si="4"/>
        <v xml:space="preserve">1. Obtain detailed topographic information, 2. Obtain detailed terrain characterisation,  4. Obtain detailed land-use information,            </v>
      </c>
      <c r="AK47" s="56" t="s">
        <v>804</v>
      </c>
      <c r="AL47" s="56" t="s">
        <v>805</v>
      </c>
      <c r="AM47" s="56"/>
      <c r="AN47" s="56" t="s">
        <v>806</v>
      </c>
      <c r="AO47" s="56"/>
      <c r="AP47" s="56"/>
      <c r="AQ47" s="56"/>
      <c r="AR47" s="56"/>
      <c r="AS47" s="56"/>
      <c r="AT47" s="56"/>
      <c r="AU47" s="56"/>
      <c r="AV47" s="56"/>
      <c r="AW47" s="56"/>
      <c r="AX47" s="56"/>
      <c r="AY47" s="32"/>
      <c r="AZ47" s="57" t="str">
        <f t="shared" si="38"/>
        <v xml:space="preserve"> </v>
      </c>
      <c r="BA47" s="57" t="str">
        <f t="shared" si="41"/>
        <v>Prim</v>
      </c>
      <c r="BB47" s="57" t="str">
        <f t="shared" si="31"/>
        <v xml:space="preserve"> </v>
      </c>
      <c r="BC47" s="57" t="str">
        <f t="shared" si="31"/>
        <v xml:space="preserve"> </v>
      </c>
      <c r="BD47" s="57" t="str">
        <f t="shared" si="34"/>
        <v xml:space="preserve"> </v>
      </c>
      <c r="BE47" s="57" t="str">
        <f t="shared" si="39"/>
        <v xml:space="preserve"> </v>
      </c>
      <c r="BF47" s="57" t="str">
        <f t="shared" si="43"/>
        <v xml:space="preserve"> </v>
      </c>
      <c r="BG47" s="57" t="s">
        <v>724</v>
      </c>
      <c r="BH47" s="57" t="str">
        <f t="shared" ref="BH47:BH77" si="44">IF($D47=BH$2,"Prim"," ")</f>
        <v xml:space="preserve"> </v>
      </c>
      <c r="BI47" s="57" t="str">
        <f t="shared" si="28"/>
        <v xml:space="preserve"> </v>
      </c>
      <c r="BJ47" s="57" t="str">
        <f t="shared" si="36"/>
        <v xml:space="preserve"> </v>
      </c>
      <c r="BK47" s="57" t="str">
        <f t="shared" si="37"/>
        <v xml:space="preserve"> </v>
      </c>
      <c r="BL47" s="57" t="str">
        <f t="shared" si="42"/>
        <v xml:space="preserve"> </v>
      </c>
      <c r="BM47" s="57" t="s">
        <v>724</v>
      </c>
      <c r="BN47" s="57" t="str">
        <f>IF($D47=BN$2,"Prim"," ")</f>
        <v xml:space="preserve"> </v>
      </c>
      <c r="BO47" s="57" t="s">
        <v>724</v>
      </c>
      <c r="BP47" s="57" t="str">
        <f t="shared" si="30"/>
        <v xml:space="preserve"> </v>
      </c>
      <c r="BQ47" s="57" t="str">
        <f t="shared" si="26"/>
        <v xml:space="preserve"> </v>
      </c>
      <c r="BR47" s="33"/>
      <c r="BS47" s="51" t="str">
        <f t="shared" si="6"/>
        <v>Generic onshore (Unspecified)</v>
      </c>
      <c r="BT47" s="58" t="s">
        <v>820</v>
      </c>
      <c r="BU47" s="59"/>
      <c r="BV47" s="59"/>
      <c r="BW47" s="59"/>
      <c r="BX47" s="59"/>
      <c r="BY47" s="59"/>
      <c r="BZ47" s="59"/>
      <c r="CA47" s="59"/>
      <c r="CB47" s="59"/>
      <c r="CC47" s="59"/>
      <c r="CD47" s="59"/>
      <c r="CE47" s="59"/>
      <c r="CF47" s="59"/>
      <c r="CG47" s="59"/>
      <c r="CH47" s="59"/>
      <c r="CI47" s="59"/>
      <c r="CJ47" s="60"/>
      <c r="CK47" s="33"/>
      <c r="CL47" s="33"/>
      <c r="CM47" s="33">
        <f>'List E - Value &amp; Impact'!C16</f>
        <v>0</v>
      </c>
    </row>
    <row r="48" spans="1:95" s="34" customFormat="1" ht="204">
      <c r="A48" s="33"/>
      <c r="B48" s="54" t="s">
        <v>396</v>
      </c>
      <c r="C48" s="35" t="s">
        <v>524</v>
      </c>
      <c r="D48" s="35" t="s">
        <v>448</v>
      </c>
      <c r="E48" s="35" t="s">
        <v>88</v>
      </c>
      <c r="F48" s="35" t="s">
        <v>767</v>
      </c>
      <c r="G48" s="55"/>
      <c r="H48" s="35" t="s">
        <v>599</v>
      </c>
      <c r="I48" s="35" t="str">
        <f t="shared" si="2"/>
        <v xml:space="preserve">1. Obtain detailed topographic information, 2. Obtain detailed terrain characterisation, 3. Obtain detailed vegetation information,  4. Obtain detailed land-use information,  5. Identify location and condition of transport infrastructure,           </v>
      </c>
      <c r="J48" s="35" t="s">
        <v>504</v>
      </c>
      <c r="K48" s="35" t="s">
        <v>503</v>
      </c>
      <c r="L48" s="64" t="s">
        <v>953</v>
      </c>
      <c r="M48" s="35"/>
      <c r="N48" s="55"/>
      <c r="O48" s="35">
        <v>3</v>
      </c>
      <c r="P48" s="35">
        <v>3</v>
      </c>
      <c r="Q48" s="35">
        <v>3</v>
      </c>
      <c r="R48" s="35">
        <v>3</v>
      </c>
      <c r="S48" s="35">
        <v>3</v>
      </c>
      <c r="T48" s="35" t="s">
        <v>278</v>
      </c>
      <c r="U48" s="35" t="s">
        <v>513</v>
      </c>
      <c r="V48" s="35" t="str">
        <f t="shared" si="3"/>
        <v>Generic onshore (Unspecified)</v>
      </c>
      <c r="W48" s="35" t="s">
        <v>252</v>
      </c>
      <c r="X48" s="35" t="s">
        <v>259</v>
      </c>
      <c r="Y48" s="35" t="s">
        <v>264</v>
      </c>
      <c r="Z48" s="55"/>
      <c r="AA48" s="35" t="s">
        <v>279</v>
      </c>
      <c r="AB48" s="35"/>
      <c r="AC48" s="35"/>
      <c r="AD48" s="35"/>
      <c r="AE48" s="35"/>
      <c r="AF48" s="35" t="s">
        <v>274</v>
      </c>
      <c r="AG48" s="35" t="s">
        <v>674</v>
      </c>
      <c r="AH48" s="35"/>
      <c r="AI48" s="55"/>
      <c r="AJ48" s="32" t="str">
        <f t="shared" si="4"/>
        <v xml:space="preserve">1. Obtain detailed topographic information, 2. Obtain detailed terrain characterisation, 3. Obtain detailed vegetation information,  4. Obtain detailed land-use information,  5. Identify location and condition of transport infrastructure,           </v>
      </c>
      <c r="AK48" s="56" t="s">
        <v>804</v>
      </c>
      <c r="AL48" s="56" t="s">
        <v>805</v>
      </c>
      <c r="AM48" s="56" t="s">
        <v>988</v>
      </c>
      <c r="AN48" s="56" t="s">
        <v>806</v>
      </c>
      <c r="AO48" s="56" t="s">
        <v>807</v>
      </c>
      <c r="AP48" s="56"/>
      <c r="AQ48" s="56"/>
      <c r="AR48" s="56"/>
      <c r="AS48" s="56"/>
      <c r="AT48" s="56"/>
      <c r="AU48" s="56"/>
      <c r="AV48" s="56"/>
      <c r="AW48" s="56"/>
      <c r="AX48" s="56"/>
      <c r="AY48" s="32"/>
      <c r="AZ48" s="57" t="str">
        <f t="shared" si="38"/>
        <v xml:space="preserve"> </v>
      </c>
      <c r="BA48" s="57" t="str">
        <f t="shared" si="41"/>
        <v xml:space="preserve"> </v>
      </c>
      <c r="BB48" s="57" t="str">
        <f t="shared" si="31"/>
        <v xml:space="preserve"> </v>
      </c>
      <c r="BC48" s="57" t="str">
        <f t="shared" si="31"/>
        <v xml:space="preserve"> </v>
      </c>
      <c r="BD48" s="57" t="str">
        <f t="shared" si="34"/>
        <v xml:space="preserve"> </v>
      </c>
      <c r="BE48" s="57" t="str">
        <f t="shared" si="39"/>
        <v xml:space="preserve"> </v>
      </c>
      <c r="BF48" s="57" t="str">
        <f t="shared" si="43"/>
        <v xml:space="preserve"> </v>
      </c>
      <c r="BG48" s="57" t="str">
        <f t="shared" ref="BG48:BG53" si="45">IF($D48=BG$2,"Prim"," ")</f>
        <v xml:space="preserve"> </v>
      </c>
      <c r="BH48" s="57" t="str">
        <f t="shared" si="44"/>
        <v xml:space="preserve"> </v>
      </c>
      <c r="BI48" s="57" t="str">
        <f t="shared" si="28"/>
        <v xml:space="preserve"> </v>
      </c>
      <c r="BJ48" s="57" t="str">
        <f t="shared" si="36"/>
        <v xml:space="preserve"> </v>
      </c>
      <c r="BK48" s="57" t="str">
        <f t="shared" si="37"/>
        <v xml:space="preserve"> </v>
      </c>
      <c r="BL48" s="57" t="str">
        <f t="shared" si="42"/>
        <v xml:space="preserve"> </v>
      </c>
      <c r="BM48" s="57" t="str">
        <f t="shared" ref="BM48:BM57" si="46">IF($D48=BM$2,"Prim"," ")</f>
        <v xml:space="preserve"> </v>
      </c>
      <c r="BN48" s="57" t="str">
        <f>IF($D48=BN$2,"Prim"," ")</f>
        <v xml:space="preserve"> </v>
      </c>
      <c r="BO48" s="57" t="str">
        <f>IF($D48=BO$2,"Prim"," ")</f>
        <v>Prim</v>
      </c>
      <c r="BP48" s="57" t="str">
        <f t="shared" si="30"/>
        <v xml:space="preserve"> </v>
      </c>
      <c r="BQ48" s="57" t="str">
        <f t="shared" si="26"/>
        <v xml:space="preserve"> </v>
      </c>
      <c r="BR48" s="33"/>
      <c r="BS48" s="51" t="str">
        <f t="shared" si="6"/>
        <v>Generic onshore (Unspecified)</v>
      </c>
      <c r="BT48" s="58" t="s">
        <v>820</v>
      </c>
      <c r="BU48" s="59"/>
      <c r="BV48" s="59"/>
      <c r="BW48" s="59"/>
      <c r="BX48" s="59"/>
      <c r="BY48" s="59"/>
      <c r="BZ48" s="59"/>
      <c r="CA48" s="59"/>
      <c r="CB48" s="59"/>
      <c r="CC48" s="59"/>
      <c r="CD48" s="59"/>
      <c r="CE48" s="59"/>
      <c r="CF48" s="59"/>
      <c r="CG48" s="59"/>
      <c r="CH48" s="59"/>
      <c r="CI48" s="59"/>
      <c r="CJ48" s="60"/>
      <c r="CK48" s="44" t="str">
        <f>'List C1&amp;2 - Regions'!E3</f>
        <v>Generic onshore (Unspecified)</v>
      </c>
      <c r="CM48" s="32" t="str">
        <f>'List E - Value &amp; Impact'!C17</f>
        <v>Urgency</v>
      </c>
    </row>
    <row r="49" spans="1:91" s="34" customFormat="1" ht="186" customHeight="1">
      <c r="A49" s="33"/>
      <c r="B49" s="54" t="s">
        <v>397</v>
      </c>
      <c r="C49" s="35" t="s">
        <v>522</v>
      </c>
      <c r="D49" s="35" t="s">
        <v>282</v>
      </c>
      <c r="E49" s="35" t="s">
        <v>88</v>
      </c>
      <c r="F49" s="35" t="s">
        <v>762</v>
      </c>
      <c r="G49" s="55"/>
      <c r="H49" s="35" t="s">
        <v>523</v>
      </c>
      <c r="I49" s="35" t="str">
        <f t="shared" si="2"/>
        <v xml:space="preserve">       8. Identify the presence of UXO,        </v>
      </c>
      <c r="J49" s="35" t="s">
        <v>1040</v>
      </c>
      <c r="K49" s="35" t="s">
        <v>505</v>
      </c>
      <c r="L49" s="35" t="s">
        <v>743</v>
      </c>
      <c r="M49" s="35" t="s">
        <v>895</v>
      </c>
      <c r="N49" s="55"/>
      <c r="O49" s="35">
        <v>3</v>
      </c>
      <c r="P49" s="35">
        <v>4</v>
      </c>
      <c r="Q49" s="35">
        <v>4</v>
      </c>
      <c r="R49" s="35">
        <v>3</v>
      </c>
      <c r="S49" s="35">
        <v>4</v>
      </c>
      <c r="T49" s="35" t="s">
        <v>278</v>
      </c>
      <c r="U49" s="35" t="s">
        <v>513</v>
      </c>
      <c r="V49" s="35" t="str">
        <f t="shared" si="3"/>
        <v>Generic onshore (Unspecified)</v>
      </c>
      <c r="W49" s="35" t="s">
        <v>252</v>
      </c>
      <c r="X49" s="35" t="s">
        <v>259</v>
      </c>
      <c r="Y49" s="35" t="s">
        <v>264</v>
      </c>
      <c r="Z49" s="55"/>
      <c r="AA49" s="35" t="s">
        <v>279</v>
      </c>
      <c r="AB49" s="35"/>
      <c r="AC49" s="35"/>
      <c r="AD49" s="35"/>
      <c r="AE49" s="35"/>
      <c r="AF49" s="35" t="s">
        <v>274</v>
      </c>
      <c r="AG49" s="35" t="s">
        <v>674</v>
      </c>
      <c r="AH49" s="35"/>
      <c r="AI49" s="55"/>
      <c r="AJ49" s="32" t="str">
        <f t="shared" si="4"/>
        <v xml:space="preserve">       8. Identify the presence of UXO,        </v>
      </c>
      <c r="AK49" s="56"/>
      <c r="AL49" s="56"/>
      <c r="AM49" s="56"/>
      <c r="AN49" s="56"/>
      <c r="AO49" s="56"/>
      <c r="AP49" s="56"/>
      <c r="AQ49" s="56"/>
      <c r="AR49" s="56" t="s">
        <v>810</v>
      </c>
      <c r="AS49" s="56"/>
      <c r="AT49" s="56"/>
      <c r="AU49" s="56"/>
      <c r="AV49" s="56"/>
      <c r="AW49" s="56"/>
      <c r="AX49" s="56"/>
      <c r="AY49" s="32"/>
      <c r="AZ49" s="57" t="str">
        <f t="shared" si="38"/>
        <v xml:space="preserve"> </v>
      </c>
      <c r="BA49" s="57" t="str">
        <f t="shared" si="41"/>
        <v>Prim</v>
      </c>
      <c r="BB49" s="57" t="str">
        <f t="shared" si="31"/>
        <v xml:space="preserve"> </v>
      </c>
      <c r="BC49" s="57" t="str">
        <f t="shared" si="31"/>
        <v xml:space="preserve"> </v>
      </c>
      <c r="BD49" s="57" t="str">
        <f t="shared" si="34"/>
        <v xml:space="preserve"> </v>
      </c>
      <c r="BE49" s="57" t="str">
        <f t="shared" si="39"/>
        <v xml:space="preserve"> </v>
      </c>
      <c r="BF49" s="57" t="str">
        <f t="shared" si="43"/>
        <v xml:space="preserve"> </v>
      </c>
      <c r="BG49" s="57" t="str">
        <f t="shared" si="45"/>
        <v xml:space="preserve"> </v>
      </c>
      <c r="BH49" s="57" t="str">
        <f t="shared" si="44"/>
        <v xml:space="preserve"> </v>
      </c>
      <c r="BI49" s="57" t="str">
        <f t="shared" si="28"/>
        <v xml:space="preserve"> </v>
      </c>
      <c r="BJ49" s="57" t="str">
        <f t="shared" si="36"/>
        <v xml:space="preserve"> </v>
      </c>
      <c r="BK49" s="57" t="str">
        <f t="shared" si="37"/>
        <v xml:space="preserve"> </v>
      </c>
      <c r="BL49" s="57" t="str">
        <f t="shared" si="42"/>
        <v xml:space="preserve"> </v>
      </c>
      <c r="BM49" s="57" t="str">
        <f t="shared" si="46"/>
        <v xml:space="preserve"> </v>
      </c>
      <c r="BN49" s="57" t="str">
        <f>IF($D49=BN$2,"Prim"," ")</f>
        <v xml:space="preserve"> </v>
      </c>
      <c r="BO49" s="57" t="s">
        <v>724</v>
      </c>
      <c r="BP49" s="57" t="str">
        <f t="shared" si="30"/>
        <v xml:space="preserve"> </v>
      </c>
      <c r="BQ49" s="57" t="str">
        <f t="shared" si="26"/>
        <v xml:space="preserve"> </v>
      </c>
      <c r="BR49" s="33"/>
      <c r="BS49" s="51" t="str">
        <f t="shared" si="6"/>
        <v>Generic onshore (Unspecified)</v>
      </c>
      <c r="BT49" s="58" t="s">
        <v>820</v>
      </c>
      <c r="BU49" s="59"/>
      <c r="BV49" s="59"/>
      <c r="BW49" s="59"/>
      <c r="BX49" s="59"/>
      <c r="BY49" s="59"/>
      <c r="BZ49" s="59"/>
      <c r="CA49" s="59"/>
      <c r="CB49" s="59"/>
      <c r="CC49" s="59"/>
      <c r="CD49" s="59"/>
      <c r="CE49" s="59"/>
      <c r="CF49" s="59"/>
      <c r="CG49" s="59"/>
      <c r="CH49" s="59"/>
      <c r="CI49" s="59"/>
      <c r="CJ49" s="60"/>
      <c r="CK49" s="44" t="str">
        <f>'List C1&amp;2 - Regions'!E4</f>
        <v>Algeria (OTM)</v>
      </c>
      <c r="CM49" s="32" t="str">
        <f>'List E - Value &amp; Impact'!C18</f>
        <v>Immediately (0-2 years)</v>
      </c>
    </row>
    <row r="50" spans="1:91" s="34" customFormat="1" ht="86.25" customHeight="1">
      <c r="A50" s="33"/>
      <c r="B50" s="54" t="s">
        <v>398</v>
      </c>
      <c r="C50" s="35" t="s">
        <v>598</v>
      </c>
      <c r="D50" s="35" t="s">
        <v>448</v>
      </c>
      <c r="E50" s="35" t="s">
        <v>88</v>
      </c>
      <c r="F50" s="35" t="s">
        <v>768</v>
      </c>
      <c r="G50" s="55"/>
      <c r="H50" s="35" t="s">
        <v>602</v>
      </c>
      <c r="I50" s="35" t="str">
        <f t="shared" si="2"/>
        <v xml:space="preserve">   4. Obtain detailed land-use information,           14. Obtain detailed imagery of the surface,  </v>
      </c>
      <c r="J50" s="35" t="s">
        <v>521</v>
      </c>
      <c r="K50" s="35" t="s">
        <v>503</v>
      </c>
      <c r="L50" s="35"/>
      <c r="M50" s="35"/>
      <c r="N50" s="55"/>
      <c r="O50" s="35">
        <v>0</v>
      </c>
      <c r="P50" s="35">
        <v>2</v>
      </c>
      <c r="Q50" s="35">
        <v>2</v>
      </c>
      <c r="R50" s="35">
        <v>0</v>
      </c>
      <c r="S50" s="35">
        <v>2</v>
      </c>
      <c r="T50" s="35" t="s">
        <v>278</v>
      </c>
      <c r="U50" s="35" t="s">
        <v>513</v>
      </c>
      <c r="V50" s="35" t="str">
        <f t="shared" si="3"/>
        <v>Generic onshore (Unspecified)</v>
      </c>
      <c r="W50" s="35" t="s">
        <v>252</v>
      </c>
      <c r="X50" s="35" t="s">
        <v>259</v>
      </c>
      <c r="Y50" s="35" t="s">
        <v>264</v>
      </c>
      <c r="Z50" s="55"/>
      <c r="AA50" s="35" t="s">
        <v>279</v>
      </c>
      <c r="AB50" s="35"/>
      <c r="AC50" s="35"/>
      <c r="AD50" s="35"/>
      <c r="AE50" s="35"/>
      <c r="AF50" s="35" t="s">
        <v>274</v>
      </c>
      <c r="AG50" s="35" t="s">
        <v>674</v>
      </c>
      <c r="AH50" s="35"/>
      <c r="AI50" s="55"/>
      <c r="AJ50" s="32" t="str">
        <f t="shared" si="4"/>
        <v xml:space="preserve">   4. Obtain detailed land-use information,           14. Obtain detailed imagery of the surface,  </v>
      </c>
      <c r="AK50" s="56"/>
      <c r="AL50" s="56"/>
      <c r="AM50" s="56"/>
      <c r="AN50" s="56" t="s">
        <v>806</v>
      </c>
      <c r="AO50" s="56"/>
      <c r="AP50" s="56"/>
      <c r="AQ50" s="56"/>
      <c r="AR50" s="56"/>
      <c r="AS50" s="56"/>
      <c r="AT50" s="56"/>
      <c r="AU50" s="56"/>
      <c r="AV50" s="56"/>
      <c r="AW50" s="56"/>
      <c r="AX50" s="56" t="s">
        <v>814</v>
      </c>
      <c r="AY50" s="32"/>
      <c r="AZ50" s="57" t="str">
        <f t="shared" si="38"/>
        <v xml:space="preserve"> </v>
      </c>
      <c r="BA50" s="57" t="str">
        <f t="shared" si="41"/>
        <v xml:space="preserve"> </v>
      </c>
      <c r="BB50" s="57" t="str">
        <f t="shared" si="31"/>
        <v xml:space="preserve"> </v>
      </c>
      <c r="BC50" s="57" t="str">
        <f t="shared" si="31"/>
        <v xml:space="preserve"> </v>
      </c>
      <c r="BD50" s="57" t="str">
        <f t="shared" si="34"/>
        <v xml:space="preserve"> </v>
      </c>
      <c r="BE50" s="57" t="str">
        <f t="shared" si="39"/>
        <v xml:space="preserve"> </v>
      </c>
      <c r="BF50" s="57" t="str">
        <f t="shared" si="43"/>
        <v xml:space="preserve"> </v>
      </c>
      <c r="BG50" s="57" t="str">
        <f t="shared" si="45"/>
        <v xml:space="preserve"> </v>
      </c>
      <c r="BH50" s="57" t="str">
        <f t="shared" si="44"/>
        <v xml:space="preserve"> </v>
      </c>
      <c r="BI50" s="57" t="str">
        <f t="shared" si="28"/>
        <v xml:space="preserve"> </v>
      </c>
      <c r="BJ50" s="57" t="str">
        <f t="shared" si="36"/>
        <v xml:space="preserve"> </v>
      </c>
      <c r="BK50" s="57" t="str">
        <f t="shared" si="37"/>
        <v xml:space="preserve"> </v>
      </c>
      <c r="BL50" s="57" t="str">
        <f t="shared" si="42"/>
        <v xml:space="preserve"> </v>
      </c>
      <c r="BM50" s="57" t="str">
        <f t="shared" si="46"/>
        <v xml:space="preserve"> </v>
      </c>
      <c r="BN50" s="57" t="s">
        <v>724</v>
      </c>
      <c r="BO50" s="57" t="str">
        <f t="shared" ref="BO50:BO55" si="47">IF($D50=BO$2,"Prim"," ")</f>
        <v>Prim</v>
      </c>
      <c r="BP50" s="57" t="str">
        <f t="shared" si="30"/>
        <v xml:space="preserve"> </v>
      </c>
      <c r="BQ50" s="57" t="str">
        <f t="shared" si="26"/>
        <v xml:space="preserve"> </v>
      </c>
      <c r="BR50" s="33"/>
      <c r="BS50" s="51" t="str">
        <f t="shared" si="6"/>
        <v>Generic onshore (Unspecified)</v>
      </c>
      <c r="BT50" s="58" t="s">
        <v>820</v>
      </c>
      <c r="BU50" s="59"/>
      <c r="BV50" s="59"/>
      <c r="BW50" s="59"/>
      <c r="BX50" s="59"/>
      <c r="BY50" s="59"/>
      <c r="BZ50" s="59"/>
      <c r="CA50" s="59"/>
      <c r="CB50" s="59"/>
      <c r="CC50" s="59"/>
      <c r="CD50" s="59"/>
      <c r="CE50" s="59"/>
      <c r="CF50" s="59"/>
      <c r="CG50" s="59"/>
      <c r="CH50" s="59"/>
      <c r="CI50" s="59"/>
      <c r="CJ50" s="60"/>
      <c r="CK50" s="44" t="str">
        <f>'List C1&amp;2 - Regions'!E5</f>
        <v>Australia (Hatfield)</v>
      </c>
      <c r="CM50" s="32" t="str">
        <f>'List E - Value &amp; Impact'!C19</f>
        <v>Short term (2-5 years)</v>
      </c>
    </row>
    <row r="51" spans="1:91" s="34" customFormat="1" ht="102">
      <c r="B51" s="54" t="s">
        <v>399</v>
      </c>
      <c r="C51" s="35" t="s">
        <v>520</v>
      </c>
      <c r="D51" s="35" t="s">
        <v>316</v>
      </c>
      <c r="E51" s="35" t="s">
        <v>88</v>
      </c>
      <c r="F51" s="35" t="s">
        <v>758</v>
      </c>
      <c r="G51" s="55"/>
      <c r="H51" s="35" t="s">
        <v>506</v>
      </c>
      <c r="I51" s="35" t="str">
        <f t="shared" si="2"/>
        <v xml:space="preserve">           12. Identify the presence of sub-surface or covered infrastructure,    </v>
      </c>
      <c r="J51" s="35" t="s">
        <v>519</v>
      </c>
      <c r="K51" s="35" t="s">
        <v>507</v>
      </c>
      <c r="L51" s="35"/>
      <c r="M51" s="35"/>
      <c r="N51" s="55"/>
      <c r="O51" s="35">
        <v>3</v>
      </c>
      <c r="P51" s="35">
        <v>4</v>
      </c>
      <c r="Q51" s="35">
        <v>3</v>
      </c>
      <c r="R51" s="35">
        <v>0</v>
      </c>
      <c r="S51" s="35">
        <v>3</v>
      </c>
      <c r="T51" s="35" t="s">
        <v>278</v>
      </c>
      <c r="U51" s="35" t="s">
        <v>513</v>
      </c>
      <c r="V51" s="35" t="str">
        <f t="shared" si="3"/>
        <v>Generic onshore (Unspecified)</v>
      </c>
      <c r="W51" s="35" t="s">
        <v>252</v>
      </c>
      <c r="X51" s="35" t="s">
        <v>259</v>
      </c>
      <c r="Y51" s="35" t="s">
        <v>264</v>
      </c>
      <c r="Z51" s="55"/>
      <c r="AA51" s="35" t="s">
        <v>279</v>
      </c>
      <c r="AB51" s="35"/>
      <c r="AC51" s="35"/>
      <c r="AD51" s="35"/>
      <c r="AE51" s="35"/>
      <c r="AF51" s="35" t="s">
        <v>274</v>
      </c>
      <c r="AG51" s="35" t="s">
        <v>969</v>
      </c>
      <c r="AH51" s="35"/>
      <c r="AI51" s="55"/>
      <c r="AJ51" s="32" t="str">
        <f t="shared" si="4"/>
        <v xml:space="preserve">           12. Identify the presence of sub-surface or covered infrastructure,    </v>
      </c>
      <c r="AK51" s="56"/>
      <c r="AL51" s="56"/>
      <c r="AM51" s="56"/>
      <c r="AN51" s="56"/>
      <c r="AO51" s="56"/>
      <c r="AP51" s="56"/>
      <c r="AQ51" s="56"/>
      <c r="AR51" s="56"/>
      <c r="AS51" s="56"/>
      <c r="AT51" s="56"/>
      <c r="AU51" s="56"/>
      <c r="AV51" s="56" t="s">
        <v>996</v>
      </c>
      <c r="AW51" s="56"/>
      <c r="AX51" s="56"/>
      <c r="AY51" s="32"/>
      <c r="AZ51" s="57" t="str">
        <f t="shared" si="38"/>
        <v xml:space="preserve"> </v>
      </c>
      <c r="BA51" s="57" t="str">
        <f t="shared" si="41"/>
        <v xml:space="preserve"> </v>
      </c>
      <c r="BB51" s="57" t="s">
        <v>724</v>
      </c>
      <c r="BC51" s="57" t="str">
        <f t="shared" ref="BC51:BC72" si="48">IF($D51=BC$2,"Prim"," ")</f>
        <v xml:space="preserve"> </v>
      </c>
      <c r="BD51" s="57" t="str">
        <f t="shared" si="34"/>
        <v xml:space="preserve"> </v>
      </c>
      <c r="BE51" s="57" t="str">
        <f t="shared" si="39"/>
        <v xml:space="preserve"> </v>
      </c>
      <c r="BF51" s="57" t="str">
        <f t="shared" si="43"/>
        <v xml:space="preserve"> </v>
      </c>
      <c r="BG51" s="57" t="str">
        <f t="shared" si="45"/>
        <v xml:space="preserve"> </v>
      </c>
      <c r="BH51" s="57" t="str">
        <f t="shared" si="44"/>
        <v xml:space="preserve"> </v>
      </c>
      <c r="BI51" s="57" t="str">
        <f t="shared" si="28"/>
        <v xml:space="preserve"> </v>
      </c>
      <c r="BJ51" s="57" t="str">
        <f t="shared" si="36"/>
        <v xml:space="preserve"> </v>
      </c>
      <c r="BK51" s="57" t="str">
        <f t="shared" si="37"/>
        <v xml:space="preserve"> </v>
      </c>
      <c r="BL51" s="57" t="str">
        <f t="shared" si="42"/>
        <v xml:space="preserve"> </v>
      </c>
      <c r="BM51" s="57" t="str">
        <f t="shared" si="46"/>
        <v xml:space="preserve"> </v>
      </c>
      <c r="BN51" s="57" t="str">
        <f>IF($D51=BN$2,"Prim"," ")</f>
        <v>Prim</v>
      </c>
      <c r="BO51" s="57" t="str">
        <f t="shared" si="47"/>
        <v xml:space="preserve"> </v>
      </c>
      <c r="BP51" s="57" t="str">
        <f t="shared" si="30"/>
        <v xml:space="preserve"> </v>
      </c>
      <c r="BQ51" s="57" t="str">
        <f t="shared" si="26"/>
        <v xml:space="preserve"> </v>
      </c>
      <c r="BR51" s="33"/>
      <c r="BS51" s="51" t="str">
        <f t="shared" si="6"/>
        <v>Generic onshore (Unspecified)</v>
      </c>
      <c r="BT51" s="58" t="s">
        <v>820</v>
      </c>
      <c r="BU51" s="59"/>
      <c r="BV51" s="59"/>
      <c r="BW51" s="59"/>
      <c r="BX51" s="59"/>
      <c r="BY51" s="59"/>
      <c r="BZ51" s="59"/>
      <c r="CA51" s="59"/>
      <c r="CB51" s="59"/>
      <c r="CC51" s="59"/>
      <c r="CD51" s="59"/>
      <c r="CE51" s="59"/>
      <c r="CF51" s="59"/>
      <c r="CG51" s="59"/>
      <c r="CH51" s="59"/>
      <c r="CI51" s="59"/>
      <c r="CJ51" s="60"/>
      <c r="CK51" s="44" t="str">
        <f>'List C1&amp;2 - Regions'!E6</f>
        <v>Canada (Hatfield)</v>
      </c>
      <c r="CM51" s="32" t="str">
        <f>'List E - Value &amp; Impact'!C20</f>
        <v>Mid-Term (5-10 years)</v>
      </c>
    </row>
    <row r="52" spans="1:91" s="34" customFormat="1" ht="153">
      <c r="B52" s="54" t="s">
        <v>400</v>
      </c>
      <c r="C52" s="35" t="s">
        <v>518</v>
      </c>
      <c r="D52" s="35" t="s">
        <v>446</v>
      </c>
      <c r="E52" s="35" t="s">
        <v>88</v>
      </c>
      <c r="F52" s="35" t="s">
        <v>772</v>
      </c>
      <c r="G52" s="55"/>
      <c r="H52" s="35" t="s">
        <v>1041</v>
      </c>
      <c r="I52" s="35" t="str">
        <f t="shared" si="2"/>
        <v xml:space="preserve">1. Obtain detailed topographic information,          11. Determine lithology, mineralogy and structural properties of the near surface,    14. Obtain detailed imagery of the surface,  </v>
      </c>
      <c r="J52" s="35" t="s">
        <v>563</v>
      </c>
      <c r="K52" s="35" t="s">
        <v>508</v>
      </c>
      <c r="L52" s="35"/>
      <c r="M52" s="35" t="s">
        <v>896</v>
      </c>
      <c r="N52" s="55"/>
      <c r="O52" s="35">
        <v>4</v>
      </c>
      <c r="P52" s="35">
        <v>4</v>
      </c>
      <c r="Q52" s="35">
        <v>0</v>
      </c>
      <c r="R52" s="35">
        <v>1</v>
      </c>
      <c r="S52" s="35">
        <v>0</v>
      </c>
      <c r="T52" s="35" t="s">
        <v>898</v>
      </c>
      <c r="U52" s="35" t="s">
        <v>897</v>
      </c>
      <c r="V52" s="35" t="str">
        <f t="shared" si="3"/>
        <v>Generic onshore (Unspecified)</v>
      </c>
      <c r="W52" s="35" t="s">
        <v>252</v>
      </c>
      <c r="X52" s="35" t="s">
        <v>263</v>
      </c>
      <c r="Y52" s="35" t="s">
        <v>264</v>
      </c>
      <c r="Z52" s="55"/>
      <c r="AA52" s="35" t="s">
        <v>279</v>
      </c>
      <c r="AB52" s="35"/>
      <c r="AC52" s="35"/>
      <c r="AD52" s="35"/>
      <c r="AE52" s="35"/>
      <c r="AF52" s="35" t="s">
        <v>274</v>
      </c>
      <c r="AG52" s="35" t="s">
        <v>674</v>
      </c>
      <c r="AH52" s="35"/>
      <c r="AI52" s="55"/>
      <c r="AJ52" s="32" t="str">
        <f t="shared" si="4"/>
        <v xml:space="preserve">1. Obtain detailed topographic information,          11. Determine lithology, mineralogy and structural properties of the near surface,    14. Obtain detailed imagery of the surface,  </v>
      </c>
      <c r="AK52" s="56" t="s">
        <v>804</v>
      </c>
      <c r="AL52" s="56"/>
      <c r="AM52" s="56"/>
      <c r="AN52" s="56"/>
      <c r="AO52" s="56"/>
      <c r="AP52" s="56"/>
      <c r="AQ52" s="56"/>
      <c r="AR52" s="56"/>
      <c r="AS52" s="56"/>
      <c r="AT52" s="56"/>
      <c r="AU52" s="56" t="s">
        <v>812</v>
      </c>
      <c r="AV52" s="56"/>
      <c r="AW52" s="56"/>
      <c r="AX52" s="56" t="s">
        <v>814</v>
      </c>
      <c r="AY52" s="32"/>
      <c r="AZ52" s="57" t="str">
        <f t="shared" si="38"/>
        <v xml:space="preserve"> </v>
      </c>
      <c r="BA52" s="57" t="str">
        <f t="shared" si="41"/>
        <v xml:space="preserve"> </v>
      </c>
      <c r="BB52" s="57" t="str">
        <f t="shared" ref="BB52:BB83" si="49">IF($D52=BB$2,"Prim"," ")</f>
        <v xml:space="preserve"> </v>
      </c>
      <c r="BC52" s="57" t="str">
        <f t="shared" si="48"/>
        <v xml:space="preserve"> </v>
      </c>
      <c r="BD52" s="57" t="str">
        <f t="shared" si="34"/>
        <v>Prim</v>
      </c>
      <c r="BE52" s="57" t="str">
        <f t="shared" si="39"/>
        <v xml:space="preserve"> </v>
      </c>
      <c r="BF52" s="57" t="str">
        <f t="shared" si="43"/>
        <v xml:space="preserve"> </v>
      </c>
      <c r="BG52" s="57" t="str">
        <f t="shared" si="45"/>
        <v xml:space="preserve"> </v>
      </c>
      <c r="BH52" s="57" t="str">
        <f t="shared" si="44"/>
        <v xml:space="preserve"> </v>
      </c>
      <c r="BI52" s="57" t="str">
        <f t="shared" si="28"/>
        <v xml:space="preserve"> </v>
      </c>
      <c r="BJ52" s="57" t="str">
        <f t="shared" si="36"/>
        <v xml:space="preserve"> </v>
      </c>
      <c r="BK52" s="57" t="str">
        <f t="shared" si="37"/>
        <v xml:space="preserve"> </v>
      </c>
      <c r="BL52" s="57" t="str">
        <f t="shared" si="42"/>
        <v xml:space="preserve"> </v>
      </c>
      <c r="BM52" s="57" t="str">
        <f t="shared" si="46"/>
        <v xml:space="preserve"> </v>
      </c>
      <c r="BN52" s="57" t="str">
        <f>IF($D52=BN$2,"Prim"," ")</f>
        <v xml:space="preserve"> </v>
      </c>
      <c r="BO52" s="57" t="str">
        <f t="shared" si="47"/>
        <v xml:space="preserve"> </v>
      </c>
      <c r="BP52" s="57" t="str">
        <f t="shared" si="30"/>
        <v xml:space="preserve"> </v>
      </c>
      <c r="BQ52" s="57" t="str">
        <f t="shared" si="26"/>
        <v xml:space="preserve"> </v>
      </c>
      <c r="BR52" s="33"/>
      <c r="BS52" s="51" t="str">
        <f t="shared" si="6"/>
        <v>Generic onshore (Unspecified)</v>
      </c>
      <c r="BT52" s="58" t="s">
        <v>820</v>
      </c>
      <c r="BU52" s="59"/>
      <c r="BV52" s="59"/>
      <c r="BW52" s="59"/>
      <c r="BX52" s="59"/>
      <c r="BY52" s="59"/>
      <c r="BZ52" s="59"/>
      <c r="CA52" s="59"/>
      <c r="CB52" s="59"/>
      <c r="CC52" s="59"/>
      <c r="CD52" s="59"/>
      <c r="CE52" s="59"/>
      <c r="CF52" s="59"/>
      <c r="CG52" s="59"/>
      <c r="CH52" s="59"/>
      <c r="CI52" s="59"/>
      <c r="CJ52" s="60"/>
      <c r="CK52" s="44" t="str">
        <f>'List C1&amp;2 - Regions'!E7</f>
        <v>DRC (OTM)</v>
      </c>
      <c r="CM52" s="32" t="str">
        <f>'List E - Value &amp; Impact'!C21</f>
        <v>Long Term (10+ years)</v>
      </c>
    </row>
    <row r="53" spans="1:91" s="34" customFormat="1" ht="139.5" customHeight="1">
      <c r="B53" s="54" t="s">
        <v>401</v>
      </c>
      <c r="C53" s="35" t="s">
        <v>517</v>
      </c>
      <c r="D53" s="35" t="s">
        <v>446</v>
      </c>
      <c r="E53" s="35" t="s">
        <v>88</v>
      </c>
      <c r="F53" s="35" t="s">
        <v>726</v>
      </c>
      <c r="G53" s="55"/>
      <c r="H53" s="61" t="s">
        <v>954</v>
      </c>
      <c r="I53" s="35" t="str">
        <f t="shared" si="2"/>
        <v xml:space="preserve">1. Obtain detailed topographic information,            13. Monitor ground movement,  14. Obtain detailed imagery of the surface,  </v>
      </c>
      <c r="J53" s="35" t="s">
        <v>955</v>
      </c>
      <c r="K53" s="61" t="s">
        <v>1042</v>
      </c>
      <c r="L53" s="35"/>
      <c r="M53" s="35" t="s">
        <v>896</v>
      </c>
      <c r="N53" s="55"/>
      <c r="O53" s="35">
        <v>3</v>
      </c>
      <c r="P53" s="35">
        <v>3</v>
      </c>
      <c r="Q53" s="35">
        <v>0</v>
      </c>
      <c r="R53" s="35">
        <v>2</v>
      </c>
      <c r="S53" s="35">
        <v>0</v>
      </c>
      <c r="T53" s="35" t="s">
        <v>278</v>
      </c>
      <c r="U53" s="35" t="s">
        <v>513</v>
      </c>
      <c r="V53" s="35" t="str">
        <f t="shared" si="3"/>
        <v>Generic onshore (Unspecified)</v>
      </c>
      <c r="W53" s="35" t="s">
        <v>252</v>
      </c>
      <c r="X53" s="35" t="s">
        <v>261</v>
      </c>
      <c r="Y53" s="35" t="s">
        <v>264</v>
      </c>
      <c r="Z53" s="55"/>
      <c r="AA53" s="35"/>
      <c r="AB53" s="35"/>
      <c r="AC53" s="35"/>
      <c r="AD53" s="35"/>
      <c r="AE53" s="35"/>
      <c r="AF53" s="35" t="s">
        <v>274</v>
      </c>
      <c r="AG53" s="35" t="s">
        <v>674</v>
      </c>
      <c r="AH53" s="35"/>
      <c r="AI53" s="55"/>
      <c r="AJ53" s="32" t="str">
        <f t="shared" si="4"/>
        <v xml:space="preserve">1. Obtain detailed topographic information,            13. Monitor ground movement,  14. Obtain detailed imagery of the surface,  </v>
      </c>
      <c r="AK53" s="56" t="s">
        <v>804</v>
      </c>
      <c r="AL53" s="56"/>
      <c r="AM53" s="56"/>
      <c r="AN53" s="56"/>
      <c r="AO53" s="56"/>
      <c r="AP53" s="56"/>
      <c r="AQ53" s="56"/>
      <c r="AR53" s="56"/>
      <c r="AS53" s="56"/>
      <c r="AT53" s="56"/>
      <c r="AU53" s="56"/>
      <c r="AV53" s="56"/>
      <c r="AW53" s="56" t="s">
        <v>813</v>
      </c>
      <c r="AX53" s="56" t="s">
        <v>814</v>
      </c>
      <c r="AY53" s="32"/>
      <c r="AZ53" s="57" t="str">
        <f t="shared" si="38"/>
        <v xml:space="preserve"> </v>
      </c>
      <c r="BA53" s="57" t="str">
        <f t="shared" si="41"/>
        <v xml:space="preserve"> </v>
      </c>
      <c r="BB53" s="57" t="str">
        <f t="shared" si="49"/>
        <v xml:space="preserve"> </v>
      </c>
      <c r="BC53" s="57" t="str">
        <f t="shared" si="48"/>
        <v xml:space="preserve"> </v>
      </c>
      <c r="BD53" s="57" t="str">
        <f t="shared" si="34"/>
        <v>Prim</v>
      </c>
      <c r="BE53" s="57" t="str">
        <f t="shared" si="39"/>
        <v xml:space="preserve"> </v>
      </c>
      <c r="BF53" s="57" t="str">
        <f t="shared" si="43"/>
        <v xml:space="preserve"> </v>
      </c>
      <c r="BG53" s="57" t="str">
        <f t="shared" si="45"/>
        <v xml:space="preserve"> </v>
      </c>
      <c r="BH53" s="57" t="str">
        <f t="shared" si="44"/>
        <v xml:space="preserve"> </v>
      </c>
      <c r="BI53" s="57" t="str">
        <f t="shared" si="28"/>
        <v xml:space="preserve"> </v>
      </c>
      <c r="BJ53" s="57" t="str">
        <f t="shared" si="36"/>
        <v xml:space="preserve"> </v>
      </c>
      <c r="BK53" s="57" t="str">
        <f t="shared" si="37"/>
        <v xml:space="preserve"> </v>
      </c>
      <c r="BL53" s="57" t="str">
        <f t="shared" si="42"/>
        <v xml:space="preserve"> </v>
      </c>
      <c r="BM53" s="57" t="str">
        <f t="shared" si="46"/>
        <v xml:space="preserve"> </v>
      </c>
      <c r="BN53" s="57" t="str">
        <f>IF($D53=BN$2,"Prim"," ")</f>
        <v xml:space="preserve"> </v>
      </c>
      <c r="BO53" s="57" t="str">
        <f t="shared" si="47"/>
        <v xml:space="preserve"> </v>
      </c>
      <c r="BP53" s="57" t="str">
        <f t="shared" si="30"/>
        <v xml:space="preserve"> </v>
      </c>
      <c r="BQ53" s="57" t="str">
        <f t="shared" si="26"/>
        <v xml:space="preserve"> </v>
      </c>
      <c r="BR53" s="33"/>
      <c r="BS53" s="51" t="str">
        <f t="shared" si="6"/>
        <v>Generic onshore (Unspecified)</v>
      </c>
      <c r="BT53" s="58" t="s">
        <v>820</v>
      </c>
      <c r="BU53" s="59"/>
      <c r="BV53" s="59"/>
      <c r="BW53" s="59"/>
      <c r="BX53" s="59"/>
      <c r="BY53" s="59"/>
      <c r="BZ53" s="59"/>
      <c r="CA53" s="59"/>
      <c r="CB53" s="59"/>
      <c r="CC53" s="59"/>
      <c r="CD53" s="59"/>
      <c r="CE53" s="59"/>
      <c r="CF53" s="59"/>
      <c r="CG53" s="59"/>
      <c r="CH53" s="59"/>
      <c r="CI53" s="59"/>
      <c r="CJ53" s="60"/>
      <c r="CK53" s="44" t="str">
        <f>'List C1&amp;2 - Regions'!E8</f>
        <v>Indonesia, Malaysia, Brunei (Hatfield)</v>
      </c>
      <c r="CM53" s="33">
        <f>'List E - Value &amp; Impact'!C22</f>
        <v>0</v>
      </c>
    </row>
    <row r="54" spans="1:91" s="34" customFormat="1" ht="117.75" customHeight="1">
      <c r="B54" s="54" t="s">
        <v>402</v>
      </c>
      <c r="C54" s="35" t="s">
        <v>639</v>
      </c>
      <c r="D54" s="35" t="s">
        <v>376</v>
      </c>
      <c r="E54" s="35" t="s">
        <v>88</v>
      </c>
      <c r="F54" s="35" t="s">
        <v>594</v>
      </c>
      <c r="G54" s="55"/>
      <c r="H54" s="35" t="s">
        <v>509</v>
      </c>
      <c r="I54" s="35" t="str">
        <f t="shared" si="2"/>
        <v xml:space="preserve">          11. Determine lithology, mineralogy and structural properties of the near surface,  12. Identify the presence of sub-surface or covered infrastructure,    </v>
      </c>
      <c r="J54" s="35" t="s">
        <v>1043</v>
      </c>
      <c r="K54" s="61" t="s">
        <v>899</v>
      </c>
      <c r="L54" s="35" t="s">
        <v>900</v>
      </c>
      <c r="M54" s="35" t="s">
        <v>901</v>
      </c>
      <c r="N54" s="55"/>
      <c r="O54" s="35">
        <v>2</v>
      </c>
      <c r="P54" s="35">
        <v>3</v>
      </c>
      <c r="Q54" s="35">
        <v>0</v>
      </c>
      <c r="R54" s="35">
        <v>0</v>
      </c>
      <c r="S54" s="35">
        <v>0</v>
      </c>
      <c r="T54" s="35" t="s">
        <v>278</v>
      </c>
      <c r="U54" s="35" t="s">
        <v>513</v>
      </c>
      <c r="V54" s="35" t="str">
        <f t="shared" si="3"/>
        <v>Generic onshore (Unspecified)</v>
      </c>
      <c r="W54" s="35" t="s">
        <v>252</v>
      </c>
      <c r="X54" s="35" t="s">
        <v>261</v>
      </c>
      <c r="Y54" s="35" t="s">
        <v>264</v>
      </c>
      <c r="Z54" s="55"/>
      <c r="AA54" s="35" t="s">
        <v>279</v>
      </c>
      <c r="AB54" s="35"/>
      <c r="AC54" s="35"/>
      <c r="AD54" s="35"/>
      <c r="AE54" s="35"/>
      <c r="AF54" s="35" t="s">
        <v>274</v>
      </c>
      <c r="AG54" s="35" t="s">
        <v>969</v>
      </c>
      <c r="AH54" s="35"/>
      <c r="AI54" s="55"/>
      <c r="AJ54" s="32" t="str">
        <f t="shared" si="4"/>
        <v xml:space="preserve">          11. Determine lithology, mineralogy and structural properties of the near surface,  12. Identify the presence of sub-surface or covered infrastructure,    </v>
      </c>
      <c r="AK54" s="56"/>
      <c r="AL54" s="56"/>
      <c r="AM54" s="56"/>
      <c r="AN54" s="56"/>
      <c r="AO54" s="56"/>
      <c r="AP54" s="56"/>
      <c r="AQ54" s="56"/>
      <c r="AR54" s="56"/>
      <c r="AS54" s="56"/>
      <c r="AT54" s="56"/>
      <c r="AU54" s="56" t="s">
        <v>812</v>
      </c>
      <c r="AV54" s="56" t="s">
        <v>996</v>
      </c>
      <c r="AW54" s="56"/>
      <c r="AX54" s="56"/>
      <c r="AY54" s="32"/>
      <c r="AZ54" s="57" t="str">
        <f t="shared" si="38"/>
        <v>Prim</v>
      </c>
      <c r="BA54" s="57" t="str">
        <f t="shared" si="41"/>
        <v xml:space="preserve"> </v>
      </c>
      <c r="BB54" s="57" t="str">
        <f t="shared" si="49"/>
        <v xml:space="preserve"> </v>
      </c>
      <c r="BC54" s="57" t="str">
        <f t="shared" si="48"/>
        <v xml:space="preserve"> </v>
      </c>
      <c r="BD54" s="57" t="str">
        <f t="shared" si="34"/>
        <v xml:space="preserve"> </v>
      </c>
      <c r="BE54" s="57" t="str">
        <f t="shared" si="39"/>
        <v xml:space="preserve"> </v>
      </c>
      <c r="BF54" s="57" t="str">
        <f t="shared" si="43"/>
        <v xml:space="preserve"> </v>
      </c>
      <c r="BG54" s="57" t="s">
        <v>724</v>
      </c>
      <c r="BH54" s="57" t="str">
        <f t="shared" si="44"/>
        <v xml:space="preserve"> </v>
      </c>
      <c r="BI54" s="57" t="str">
        <f t="shared" si="28"/>
        <v xml:space="preserve"> </v>
      </c>
      <c r="BJ54" s="57" t="str">
        <f t="shared" si="36"/>
        <v xml:space="preserve"> </v>
      </c>
      <c r="BK54" s="57" t="str">
        <f t="shared" si="37"/>
        <v xml:space="preserve"> </v>
      </c>
      <c r="BL54" s="57" t="str">
        <f t="shared" si="42"/>
        <v xml:space="preserve"> </v>
      </c>
      <c r="BM54" s="57" t="str">
        <f t="shared" si="46"/>
        <v xml:space="preserve"> </v>
      </c>
      <c r="BN54" s="57" t="str">
        <f>IF($D54=BN$2,"Prim"," ")</f>
        <v xml:space="preserve"> </v>
      </c>
      <c r="BO54" s="57" t="str">
        <f t="shared" si="47"/>
        <v xml:space="preserve"> </v>
      </c>
      <c r="BP54" s="57" t="str">
        <f t="shared" si="30"/>
        <v xml:space="preserve"> </v>
      </c>
      <c r="BQ54" s="57" t="str">
        <f t="shared" si="26"/>
        <v xml:space="preserve"> </v>
      </c>
      <c r="BR54" s="33"/>
      <c r="BS54" s="51" t="str">
        <f t="shared" si="6"/>
        <v>Generic onshore (Unspecified)</v>
      </c>
      <c r="BT54" s="58" t="s">
        <v>820</v>
      </c>
      <c r="BU54" s="59"/>
      <c r="BV54" s="59"/>
      <c r="BW54" s="59"/>
      <c r="BX54" s="59"/>
      <c r="BY54" s="59"/>
      <c r="BZ54" s="59"/>
      <c r="CA54" s="59"/>
      <c r="CB54" s="59"/>
      <c r="CC54" s="59"/>
      <c r="CD54" s="59"/>
      <c r="CE54" s="59"/>
      <c r="CF54" s="59"/>
      <c r="CG54" s="59"/>
      <c r="CH54" s="59"/>
      <c r="CI54" s="59"/>
      <c r="CJ54" s="60"/>
      <c r="CK54" s="44" t="str">
        <f>'List C1&amp;2 - Regions'!E9</f>
        <v>Kenya (Hatfield)</v>
      </c>
      <c r="CM54" s="32" t="str">
        <f>'List E - Value &amp; Impact'!C23</f>
        <v>Timeliness</v>
      </c>
    </row>
    <row r="55" spans="1:91" s="34" customFormat="1" ht="153">
      <c r="B55" s="54" t="s">
        <v>403</v>
      </c>
      <c r="C55" s="35" t="s">
        <v>819</v>
      </c>
      <c r="D55" s="35" t="s">
        <v>338</v>
      </c>
      <c r="E55" s="35" t="s">
        <v>88</v>
      </c>
      <c r="F55" s="35" t="s">
        <v>594</v>
      </c>
      <c r="G55" s="55"/>
      <c r="H55" s="35" t="s">
        <v>564</v>
      </c>
      <c r="I55" s="35" t="str">
        <f t="shared" si="2"/>
        <v xml:space="preserve"> 2. Obtain detailed terrain characterisation,         11. Determine lithology, mineralogy and structural properties of the near surface,     </v>
      </c>
      <c r="J55" s="62" t="s">
        <v>1044</v>
      </c>
      <c r="K55" s="61" t="s">
        <v>902</v>
      </c>
      <c r="L55" s="35"/>
      <c r="M55" s="35"/>
      <c r="N55" s="55"/>
      <c r="O55" s="35">
        <v>2</v>
      </c>
      <c r="P55" s="35">
        <v>4</v>
      </c>
      <c r="Q55" s="35">
        <v>0</v>
      </c>
      <c r="R55" s="35">
        <v>0</v>
      </c>
      <c r="S55" s="35">
        <v>0</v>
      </c>
      <c r="T55" s="35" t="s">
        <v>278</v>
      </c>
      <c r="U55" s="35" t="s">
        <v>513</v>
      </c>
      <c r="V55" s="35" t="str">
        <f t="shared" si="3"/>
        <v>Generic onshore (Unspecified)</v>
      </c>
      <c r="W55" s="35" t="s">
        <v>252</v>
      </c>
      <c r="X55" s="35" t="s">
        <v>1045</v>
      </c>
      <c r="Y55" s="35" t="s">
        <v>264</v>
      </c>
      <c r="Z55" s="55"/>
      <c r="AA55" s="35" t="s">
        <v>279</v>
      </c>
      <c r="AB55" s="35"/>
      <c r="AC55" s="35"/>
      <c r="AD55" s="35"/>
      <c r="AE55" s="35"/>
      <c r="AF55" s="35" t="s">
        <v>274</v>
      </c>
      <c r="AG55" s="35" t="s">
        <v>969</v>
      </c>
      <c r="AH55" s="35"/>
      <c r="AI55" s="55"/>
      <c r="AJ55" s="32" t="str">
        <f t="shared" si="4"/>
        <v xml:space="preserve"> 2. Obtain detailed terrain characterisation,         11. Determine lithology, mineralogy and structural properties of the near surface,     </v>
      </c>
      <c r="AK55" s="56"/>
      <c r="AL55" s="56" t="s">
        <v>805</v>
      </c>
      <c r="AM55" s="56"/>
      <c r="AN55" s="56"/>
      <c r="AO55" s="56"/>
      <c r="AP55" s="56"/>
      <c r="AQ55" s="56"/>
      <c r="AR55" s="56"/>
      <c r="AS55" s="56"/>
      <c r="AT55" s="56"/>
      <c r="AU55" s="56" t="s">
        <v>812</v>
      </c>
      <c r="AV55" s="56"/>
      <c r="AW55" s="56"/>
      <c r="AX55" s="56"/>
      <c r="AY55" s="32"/>
      <c r="AZ55" s="57" t="str">
        <f t="shared" si="38"/>
        <v xml:space="preserve"> </v>
      </c>
      <c r="BA55" s="57" t="str">
        <f t="shared" si="41"/>
        <v xml:space="preserve"> </v>
      </c>
      <c r="BB55" s="57" t="str">
        <f t="shared" si="49"/>
        <v xml:space="preserve"> </v>
      </c>
      <c r="BC55" s="57" t="str">
        <f t="shared" si="48"/>
        <v xml:space="preserve"> </v>
      </c>
      <c r="BD55" s="57" t="str">
        <f t="shared" si="34"/>
        <v xml:space="preserve"> </v>
      </c>
      <c r="BE55" s="57" t="str">
        <f t="shared" si="39"/>
        <v>Prim</v>
      </c>
      <c r="BF55" s="57" t="str">
        <f t="shared" si="43"/>
        <v xml:space="preserve"> </v>
      </c>
      <c r="BG55" s="57" t="str">
        <f>IF($D55=BG$2,"Prim"," ")</f>
        <v xml:space="preserve"> </v>
      </c>
      <c r="BH55" s="57" t="str">
        <f t="shared" si="44"/>
        <v xml:space="preserve"> </v>
      </c>
      <c r="BI55" s="57" t="str">
        <f t="shared" si="28"/>
        <v xml:space="preserve"> </v>
      </c>
      <c r="BJ55" s="57" t="str">
        <f t="shared" si="36"/>
        <v xml:space="preserve"> </v>
      </c>
      <c r="BK55" s="57" t="str">
        <f t="shared" si="37"/>
        <v xml:space="preserve"> </v>
      </c>
      <c r="BL55" s="57" t="str">
        <f t="shared" si="42"/>
        <v xml:space="preserve"> </v>
      </c>
      <c r="BM55" s="57" t="str">
        <f t="shared" si="46"/>
        <v xml:space="preserve"> </v>
      </c>
      <c r="BN55" s="57" t="str">
        <f>IF($D55=BN$2,"Prim"," ")</f>
        <v xml:space="preserve"> </v>
      </c>
      <c r="BO55" s="57" t="str">
        <f t="shared" si="47"/>
        <v xml:space="preserve"> </v>
      </c>
      <c r="BP55" s="57" t="str">
        <f t="shared" si="30"/>
        <v xml:space="preserve"> </v>
      </c>
      <c r="BQ55" s="57" t="str">
        <f t="shared" si="26"/>
        <v xml:space="preserve"> </v>
      </c>
      <c r="BR55" s="33"/>
      <c r="BS55" s="51" t="str">
        <f t="shared" si="6"/>
        <v>Generic onshore (Unspecified)</v>
      </c>
      <c r="BT55" s="58" t="s">
        <v>820</v>
      </c>
      <c r="BU55" s="59"/>
      <c r="BV55" s="59"/>
      <c r="BW55" s="59"/>
      <c r="BX55" s="59"/>
      <c r="BY55" s="59"/>
      <c r="BZ55" s="59"/>
      <c r="CA55" s="59"/>
      <c r="CB55" s="59"/>
      <c r="CC55" s="59"/>
      <c r="CD55" s="59"/>
      <c r="CE55" s="59"/>
      <c r="CF55" s="59"/>
      <c r="CG55" s="59"/>
      <c r="CH55" s="59"/>
      <c r="CI55" s="59"/>
      <c r="CJ55" s="60"/>
      <c r="CK55" s="44" t="str">
        <f>'List C1&amp;2 - Regions'!E10</f>
        <v>Mexico (OTM)</v>
      </c>
      <c r="CM55" s="32" t="str">
        <f>'List E - Value &amp; Impact'!C24</f>
        <v>As close to real-time as possible</v>
      </c>
    </row>
    <row r="56" spans="1:91" s="34" customFormat="1" ht="185.25" customHeight="1">
      <c r="B56" s="54" t="s">
        <v>404</v>
      </c>
      <c r="C56" s="35" t="s">
        <v>587</v>
      </c>
      <c r="D56" s="35" t="s">
        <v>447</v>
      </c>
      <c r="E56" s="35" t="s">
        <v>88</v>
      </c>
      <c r="F56" s="35" t="s">
        <v>792</v>
      </c>
      <c r="G56" s="55"/>
      <c r="H56" s="35" t="s">
        <v>1046</v>
      </c>
      <c r="I56" s="35" t="str">
        <f t="shared" si="2"/>
        <v xml:space="preserve">1. Obtain detailed topographic information, 2. Obtain detailed terrain characterisation,            14. Obtain detailed imagery of the surface,  </v>
      </c>
      <c r="J56" s="35" t="s">
        <v>565</v>
      </c>
      <c r="K56" s="35" t="s">
        <v>511</v>
      </c>
      <c r="L56" s="35" t="s">
        <v>451</v>
      </c>
      <c r="M56" s="35"/>
      <c r="N56" s="55"/>
      <c r="O56" s="35">
        <v>3</v>
      </c>
      <c r="P56" s="35">
        <v>4</v>
      </c>
      <c r="Q56" s="35">
        <v>3</v>
      </c>
      <c r="R56" s="35">
        <v>1</v>
      </c>
      <c r="S56" s="35">
        <v>3</v>
      </c>
      <c r="T56" s="35" t="s">
        <v>278</v>
      </c>
      <c r="U56" s="35" t="s">
        <v>513</v>
      </c>
      <c r="V56" s="35" t="str">
        <f t="shared" si="3"/>
        <v>Generic onshore (Unspecified)</v>
      </c>
      <c r="W56" s="35" t="s">
        <v>252</v>
      </c>
      <c r="X56" s="35" t="s">
        <v>514</v>
      </c>
      <c r="Y56" s="35" t="s">
        <v>264</v>
      </c>
      <c r="Z56" s="55"/>
      <c r="AA56" s="35" t="s">
        <v>279</v>
      </c>
      <c r="AB56" s="35"/>
      <c r="AC56" s="35"/>
      <c r="AD56" s="35" t="s">
        <v>660</v>
      </c>
      <c r="AE56" s="35"/>
      <c r="AF56" s="35" t="s">
        <v>274</v>
      </c>
      <c r="AG56" s="35" t="s">
        <v>969</v>
      </c>
      <c r="AH56" s="35"/>
      <c r="AI56" s="55"/>
      <c r="AJ56" s="32" t="str">
        <f t="shared" si="4"/>
        <v xml:space="preserve">1. Obtain detailed topographic information, 2. Obtain detailed terrain characterisation,            14. Obtain detailed imagery of the surface,  </v>
      </c>
      <c r="AK56" s="56" t="s">
        <v>804</v>
      </c>
      <c r="AL56" s="56" t="s">
        <v>805</v>
      </c>
      <c r="AM56" s="56"/>
      <c r="AN56" s="56"/>
      <c r="AO56" s="56"/>
      <c r="AP56" s="56"/>
      <c r="AQ56" s="56"/>
      <c r="AR56" s="56"/>
      <c r="AS56" s="56"/>
      <c r="AT56" s="56"/>
      <c r="AU56" s="56"/>
      <c r="AV56" s="56"/>
      <c r="AW56" s="56"/>
      <c r="AX56" s="56" t="s">
        <v>814</v>
      </c>
      <c r="AY56" s="32"/>
      <c r="AZ56" s="57" t="str">
        <f t="shared" si="38"/>
        <v xml:space="preserve"> </v>
      </c>
      <c r="BA56" s="57" t="s">
        <v>724</v>
      </c>
      <c r="BB56" s="57" t="str">
        <f t="shared" si="49"/>
        <v xml:space="preserve"> </v>
      </c>
      <c r="BC56" s="57" t="str">
        <f t="shared" si="48"/>
        <v xml:space="preserve"> </v>
      </c>
      <c r="BD56" s="57" t="str">
        <f t="shared" si="34"/>
        <v xml:space="preserve"> </v>
      </c>
      <c r="BE56" s="57" t="str">
        <f t="shared" si="39"/>
        <v xml:space="preserve"> </v>
      </c>
      <c r="BF56" s="57" t="str">
        <f t="shared" si="43"/>
        <v>Prim</v>
      </c>
      <c r="BG56" s="57" t="str">
        <f>IF($D56=BG$2,"Prim"," ")</f>
        <v xml:space="preserve"> </v>
      </c>
      <c r="BH56" s="57" t="str">
        <f t="shared" si="44"/>
        <v xml:space="preserve"> </v>
      </c>
      <c r="BI56" s="57" t="str">
        <f t="shared" si="28"/>
        <v xml:space="preserve"> </v>
      </c>
      <c r="BJ56" s="57" t="str">
        <f t="shared" si="36"/>
        <v xml:space="preserve"> </v>
      </c>
      <c r="BK56" s="57" t="str">
        <f t="shared" si="37"/>
        <v xml:space="preserve"> </v>
      </c>
      <c r="BL56" s="57" t="str">
        <f t="shared" si="42"/>
        <v xml:space="preserve"> </v>
      </c>
      <c r="BM56" s="57" t="str">
        <f t="shared" si="46"/>
        <v xml:space="preserve"> </v>
      </c>
      <c r="BN56" s="57" t="s">
        <v>724</v>
      </c>
      <c r="BO56" s="57" t="s">
        <v>724</v>
      </c>
      <c r="BP56" s="57" t="str">
        <f t="shared" si="30"/>
        <v xml:space="preserve"> </v>
      </c>
      <c r="BQ56" s="57" t="str">
        <f t="shared" si="26"/>
        <v xml:space="preserve"> </v>
      </c>
      <c r="BR56" s="33"/>
      <c r="BS56" s="51" t="str">
        <f t="shared" si="6"/>
        <v>Generic onshore (Unspecified)</v>
      </c>
      <c r="BT56" s="58" t="s">
        <v>820</v>
      </c>
      <c r="BU56" s="59"/>
      <c r="BV56" s="59"/>
      <c r="BW56" s="59"/>
      <c r="BX56" s="59"/>
      <c r="BY56" s="59"/>
      <c r="BZ56" s="59"/>
      <c r="CA56" s="59"/>
      <c r="CB56" s="59"/>
      <c r="CC56" s="59"/>
      <c r="CD56" s="59"/>
      <c r="CE56" s="59"/>
      <c r="CF56" s="59"/>
      <c r="CG56" s="59"/>
      <c r="CH56" s="59"/>
      <c r="CI56" s="59"/>
      <c r="CJ56" s="60"/>
      <c r="CK56" s="44" t="str">
        <f>'List C1&amp;2 - Regions'!E11</f>
        <v>Papua New Guinea (Hatfield)</v>
      </c>
      <c r="CM56" s="32" t="str">
        <f>'List E - Value &amp; Impact'!C25</f>
        <v>Within hours</v>
      </c>
    </row>
    <row r="57" spans="1:91" s="34" customFormat="1" ht="189.75" customHeight="1">
      <c r="B57" s="54" t="s">
        <v>405</v>
      </c>
      <c r="C57" s="35" t="s">
        <v>516</v>
      </c>
      <c r="D57" s="35" t="s">
        <v>448</v>
      </c>
      <c r="E57" s="35" t="s">
        <v>88</v>
      </c>
      <c r="F57" s="35" t="s">
        <v>758</v>
      </c>
      <c r="G57" s="55"/>
      <c r="H57" s="35" t="s">
        <v>603</v>
      </c>
      <c r="I57" s="35" t="str">
        <f t="shared" si="2"/>
        <v xml:space="preserve">1. Obtain detailed topographic information,  3. Obtain detailed vegetation information,   5. Identify location and condition of transport infrastructure,           </v>
      </c>
      <c r="J57" s="35" t="s">
        <v>1047</v>
      </c>
      <c r="K57" s="35" t="s">
        <v>510</v>
      </c>
      <c r="L57" s="35" t="s">
        <v>451</v>
      </c>
      <c r="M57" s="64" t="s">
        <v>931</v>
      </c>
      <c r="N57" s="55"/>
      <c r="O57" s="35">
        <v>2</v>
      </c>
      <c r="P57" s="35">
        <v>4</v>
      </c>
      <c r="Q57" s="35">
        <v>3</v>
      </c>
      <c r="R57" s="35">
        <v>1</v>
      </c>
      <c r="S57" s="35">
        <v>3</v>
      </c>
      <c r="T57" s="35" t="s">
        <v>278</v>
      </c>
      <c r="U57" s="35" t="s">
        <v>1048</v>
      </c>
      <c r="V57" s="35" t="str">
        <f t="shared" si="3"/>
        <v>Generic onshore (Unspecified)</v>
      </c>
      <c r="W57" s="35" t="s">
        <v>252</v>
      </c>
      <c r="X57" s="35" t="s">
        <v>1049</v>
      </c>
      <c r="Y57" s="35" t="s">
        <v>264</v>
      </c>
      <c r="Z57" s="55"/>
      <c r="AA57" s="35" t="s">
        <v>279</v>
      </c>
      <c r="AB57" s="35" t="s">
        <v>280</v>
      </c>
      <c r="AC57" s="35" t="s">
        <v>1050</v>
      </c>
      <c r="AD57" s="35"/>
      <c r="AE57" s="35"/>
      <c r="AF57" s="35" t="s">
        <v>274</v>
      </c>
      <c r="AG57" s="35" t="s">
        <v>281</v>
      </c>
      <c r="AH57" s="35" t="s">
        <v>512</v>
      </c>
      <c r="AI57" s="55"/>
      <c r="AJ57" s="32" t="str">
        <f t="shared" si="4"/>
        <v xml:space="preserve">1. Obtain detailed topographic information,  3. Obtain detailed vegetation information,   5. Identify location and condition of transport infrastructure,           </v>
      </c>
      <c r="AK57" s="56" t="s">
        <v>804</v>
      </c>
      <c r="AL57" s="56"/>
      <c r="AM57" s="56" t="s">
        <v>988</v>
      </c>
      <c r="AN57" s="56"/>
      <c r="AO57" s="56" t="s">
        <v>807</v>
      </c>
      <c r="AP57" s="56"/>
      <c r="AQ57" s="56"/>
      <c r="AR57" s="56"/>
      <c r="AS57" s="56"/>
      <c r="AT57" s="56"/>
      <c r="AU57" s="56"/>
      <c r="AV57" s="56"/>
      <c r="AW57" s="56"/>
      <c r="AX57" s="56"/>
      <c r="AY57" s="32"/>
      <c r="AZ57" s="57" t="str">
        <f t="shared" si="38"/>
        <v xml:space="preserve"> </v>
      </c>
      <c r="BA57" s="57" t="str">
        <f t="shared" ref="BA57:BA88" si="50">IF($D57=BA$2,"Prim"," ")</f>
        <v xml:space="preserve"> </v>
      </c>
      <c r="BB57" s="57" t="str">
        <f t="shared" si="49"/>
        <v xml:space="preserve"> </v>
      </c>
      <c r="BC57" s="57" t="str">
        <f t="shared" si="48"/>
        <v xml:space="preserve"> </v>
      </c>
      <c r="BD57" s="57" t="str">
        <f t="shared" si="34"/>
        <v xml:space="preserve"> </v>
      </c>
      <c r="BE57" s="57" t="str">
        <f t="shared" si="39"/>
        <v xml:space="preserve"> </v>
      </c>
      <c r="BF57" s="57" t="str">
        <f t="shared" si="43"/>
        <v xml:space="preserve"> </v>
      </c>
      <c r="BG57" s="57" t="str">
        <f>IF($D57=BG$2,"Prim"," ")</f>
        <v xml:space="preserve"> </v>
      </c>
      <c r="BH57" s="57" t="str">
        <f t="shared" si="44"/>
        <v xml:space="preserve"> </v>
      </c>
      <c r="BI57" s="57" t="str">
        <f t="shared" ref="BI57:BI88" si="51">IF($D57=BI$2,"Prim"," ")</f>
        <v xml:space="preserve"> </v>
      </c>
      <c r="BJ57" s="57" t="str">
        <f t="shared" si="36"/>
        <v xml:space="preserve"> </v>
      </c>
      <c r="BK57" s="57" t="str">
        <f t="shared" si="37"/>
        <v xml:space="preserve"> </v>
      </c>
      <c r="BL57" s="57" t="str">
        <f t="shared" si="42"/>
        <v xml:space="preserve"> </v>
      </c>
      <c r="BM57" s="57" t="str">
        <f t="shared" si="46"/>
        <v xml:space="preserve"> </v>
      </c>
      <c r="BN57" s="57" t="str">
        <f t="shared" ref="BN57:BO63" si="52">IF($D57=BN$2,"Prim"," ")</f>
        <v xml:space="preserve"> </v>
      </c>
      <c r="BO57" s="57" t="str">
        <f t="shared" si="52"/>
        <v>Prim</v>
      </c>
      <c r="BP57" s="57" t="str">
        <f t="shared" si="30"/>
        <v xml:space="preserve"> </v>
      </c>
      <c r="BQ57" s="57" t="str">
        <f t="shared" si="26"/>
        <v xml:space="preserve"> </v>
      </c>
      <c r="BR57" s="33"/>
      <c r="BS57" s="51" t="str">
        <f t="shared" si="6"/>
        <v>Generic onshore (Unspecified)</v>
      </c>
      <c r="BT57" s="58" t="s">
        <v>820</v>
      </c>
      <c r="BU57" s="59"/>
      <c r="BV57" s="59"/>
      <c r="BW57" s="59"/>
      <c r="BX57" s="59"/>
      <c r="BY57" s="59"/>
      <c r="BZ57" s="59"/>
      <c r="CA57" s="59"/>
      <c r="CB57" s="59"/>
      <c r="CC57" s="59"/>
      <c r="CD57" s="59"/>
      <c r="CE57" s="59"/>
      <c r="CF57" s="59"/>
      <c r="CG57" s="59"/>
      <c r="CH57" s="59"/>
      <c r="CI57" s="59"/>
      <c r="CJ57" s="60"/>
      <c r="CK57" s="44" t="str">
        <f>'List C1&amp;2 - Regions'!E12</f>
        <v>Peru (Hatfield)</v>
      </c>
      <c r="CM57" s="32" t="str">
        <f>'List E - Value &amp; Impact'!C26</f>
        <v>Within a day</v>
      </c>
    </row>
    <row r="58" spans="1:91" s="34" customFormat="1" ht="293.25">
      <c r="B58" s="54" t="s">
        <v>406</v>
      </c>
      <c r="C58" s="35" t="s">
        <v>525</v>
      </c>
      <c r="D58" s="35" t="s">
        <v>448</v>
      </c>
      <c r="E58" s="35" t="s">
        <v>88</v>
      </c>
      <c r="F58" s="35" t="s">
        <v>670</v>
      </c>
      <c r="G58" s="55"/>
      <c r="H58" s="35" t="s">
        <v>526</v>
      </c>
      <c r="I58" s="35" t="str">
        <f t="shared" si="2"/>
        <v xml:space="preserve">  3. Obtain detailed vegetation information,       9. Obtain detailed imagery of assets,      14. Obtain detailed imagery of the surface,  </v>
      </c>
      <c r="J58" s="35" t="s">
        <v>527</v>
      </c>
      <c r="K58" s="35" t="s">
        <v>503</v>
      </c>
      <c r="L58" s="67" t="s">
        <v>938</v>
      </c>
      <c r="M58" s="64" t="s">
        <v>350</v>
      </c>
      <c r="N58" s="55"/>
      <c r="O58" s="35">
        <v>3</v>
      </c>
      <c r="P58" s="35">
        <v>3</v>
      </c>
      <c r="Q58" s="35">
        <v>3</v>
      </c>
      <c r="R58" s="35">
        <v>3</v>
      </c>
      <c r="S58" s="35">
        <v>3</v>
      </c>
      <c r="T58" s="35" t="s">
        <v>278</v>
      </c>
      <c r="U58" s="35" t="s">
        <v>513</v>
      </c>
      <c r="V58" s="35" t="str">
        <f t="shared" si="3"/>
        <v>Generic onshore (Unspecified)</v>
      </c>
      <c r="W58" s="35" t="s">
        <v>252</v>
      </c>
      <c r="X58" s="35" t="s">
        <v>259</v>
      </c>
      <c r="Y58" s="35" t="s">
        <v>264</v>
      </c>
      <c r="Z58" s="55"/>
      <c r="AA58" s="35" t="s">
        <v>279</v>
      </c>
      <c r="AB58" s="35"/>
      <c r="AC58" s="35"/>
      <c r="AD58" s="35"/>
      <c r="AE58" s="35"/>
      <c r="AF58" s="35" t="s">
        <v>274</v>
      </c>
      <c r="AG58" s="35" t="s">
        <v>281</v>
      </c>
      <c r="AH58" s="35"/>
      <c r="AI58" s="55"/>
      <c r="AJ58" s="32" t="str">
        <f t="shared" si="4"/>
        <v xml:space="preserve">  3. Obtain detailed vegetation information,       9. Obtain detailed imagery of assets,      14. Obtain detailed imagery of the surface,  </v>
      </c>
      <c r="AK58" s="56"/>
      <c r="AL58" s="56"/>
      <c r="AM58" s="56" t="s">
        <v>988</v>
      </c>
      <c r="AN58" s="56"/>
      <c r="AO58" s="56"/>
      <c r="AP58" s="56"/>
      <c r="AQ58" s="56"/>
      <c r="AR58" s="56"/>
      <c r="AS58" s="56" t="s">
        <v>811</v>
      </c>
      <c r="AT58" s="56"/>
      <c r="AU58" s="56"/>
      <c r="AV58" s="56"/>
      <c r="AW58" s="56"/>
      <c r="AX58" s="56" t="s">
        <v>814</v>
      </c>
      <c r="AY58" s="32"/>
      <c r="AZ58" s="57" t="str">
        <f t="shared" si="38"/>
        <v xml:space="preserve"> </v>
      </c>
      <c r="BA58" s="57" t="str">
        <f t="shared" si="50"/>
        <v xml:space="preserve"> </v>
      </c>
      <c r="BB58" s="57" t="str">
        <f t="shared" si="49"/>
        <v xml:space="preserve"> </v>
      </c>
      <c r="BC58" s="57" t="str">
        <f t="shared" si="48"/>
        <v xml:space="preserve"> </v>
      </c>
      <c r="BD58" s="57" t="str">
        <f t="shared" si="34"/>
        <v xml:space="preserve"> </v>
      </c>
      <c r="BE58" s="57" t="str">
        <f t="shared" si="39"/>
        <v xml:space="preserve"> </v>
      </c>
      <c r="BF58" s="57" t="str">
        <f t="shared" si="43"/>
        <v xml:space="preserve"> </v>
      </c>
      <c r="BG58" s="57" t="str">
        <f>IF($D58=BG$2,"Prim"," ")</f>
        <v xml:space="preserve"> </v>
      </c>
      <c r="BH58" s="57" t="str">
        <f t="shared" si="44"/>
        <v xml:space="preserve"> </v>
      </c>
      <c r="BI58" s="57" t="str">
        <f t="shared" si="51"/>
        <v xml:space="preserve"> </v>
      </c>
      <c r="BJ58" s="57" t="str">
        <f t="shared" si="36"/>
        <v xml:space="preserve"> </v>
      </c>
      <c r="BK58" s="57" t="str">
        <f t="shared" si="37"/>
        <v xml:space="preserve"> </v>
      </c>
      <c r="BL58" s="57" t="str">
        <f t="shared" si="42"/>
        <v xml:space="preserve"> </v>
      </c>
      <c r="BM58" s="57" t="s">
        <v>724</v>
      </c>
      <c r="BN58" s="57" t="str">
        <f t="shared" si="52"/>
        <v xml:space="preserve"> </v>
      </c>
      <c r="BO58" s="57" t="str">
        <f t="shared" si="52"/>
        <v>Prim</v>
      </c>
      <c r="BP58" s="57" t="str">
        <f t="shared" ref="BP58:BP89" si="53">IF($D58=BP$2,"Prim"," ")</f>
        <v xml:space="preserve"> </v>
      </c>
      <c r="BQ58" s="57" t="str">
        <f t="shared" si="26"/>
        <v xml:space="preserve"> </v>
      </c>
      <c r="BR58" s="33"/>
      <c r="BS58" s="51" t="str">
        <f t="shared" si="6"/>
        <v>Generic onshore (Unspecified)</v>
      </c>
      <c r="BT58" s="58" t="s">
        <v>820</v>
      </c>
      <c r="BU58" s="59"/>
      <c r="BV58" s="59"/>
      <c r="BW58" s="59"/>
      <c r="BX58" s="59"/>
      <c r="BY58" s="59"/>
      <c r="BZ58" s="59"/>
      <c r="CA58" s="59"/>
      <c r="CB58" s="59"/>
      <c r="CC58" s="59"/>
      <c r="CD58" s="59"/>
      <c r="CE58" s="59"/>
      <c r="CF58" s="59"/>
      <c r="CG58" s="59"/>
      <c r="CH58" s="59"/>
      <c r="CI58" s="59"/>
      <c r="CJ58" s="60"/>
      <c r="CK58" s="44" t="str">
        <f>'List C1&amp;2 - Regions'!E13</f>
        <v>Poland (Hatfield)</v>
      </c>
      <c r="CM58" s="32" t="str">
        <f>'List E - Value &amp; Impact'!C27</f>
        <v>Within a week</v>
      </c>
    </row>
    <row r="59" spans="1:91" s="34" customFormat="1" ht="241.5" customHeight="1">
      <c r="B59" s="54" t="s">
        <v>407</v>
      </c>
      <c r="C59" s="35" t="s">
        <v>532</v>
      </c>
      <c r="D59" s="35" t="s">
        <v>376</v>
      </c>
      <c r="E59" s="35" t="s">
        <v>88</v>
      </c>
      <c r="F59" s="35" t="s">
        <v>763</v>
      </c>
      <c r="G59" s="55"/>
      <c r="H59" s="35" t="s">
        <v>648</v>
      </c>
      <c r="I59" s="35" t="str">
        <f t="shared" si="2"/>
        <v xml:space="preserve">1. Obtain detailed topographic information, 2. Obtain detailed terrain characterisation,  4. Obtain detailed land-use information,        11. Determine lithology, mineralogy and structural properties of the near surface,     </v>
      </c>
      <c r="J59" s="35" t="s">
        <v>1051</v>
      </c>
      <c r="K59" s="35" t="s">
        <v>498</v>
      </c>
      <c r="L59" s="35"/>
      <c r="M59" s="35"/>
      <c r="N59" s="55"/>
      <c r="O59" s="35">
        <v>2</v>
      </c>
      <c r="P59" s="35">
        <v>3</v>
      </c>
      <c r="Q59" s="35">
        <v>0</v>
      </c>
      <c r="R59" s="35">
        <v>0</v>
      </c>
      <c r="S59" s="35">
        <v>0</v>
      </c>
      <c r="T59" s="35" t="s">
        <v>278</v>
      </c>
      <c r="U59" s="35" t="s">
        <v>426</v>
      </c>
      <c r="V59" s="35" t="str">
        <f t="shared" si="3"/>
        <v>Generic onshore (Unspecified)</v>
      </c>
      <c r="W59" s="35" t="s">
        <v>252</v>
      </c>
      <c r="X59" s="35" t="s">
        <v>515</v>
      </c>
      <c r="Y59" s="35" t="s">
        <v>264</v>
      </c>
      <c r="Z59" s="55"/>
      <c r="AA59" s="35" t="s">
        <v>279</v>
      </c>
      <c r="AB59" s="35" t="s">
        <v>449</v>
      </c>
      <c r="AC59" s="35" t="s">
        <v>450</v>
      </c>
      <c r="AD59" s="35"/>
      <c r="AE59" s="35" t="s">
        <v>452</v>
      </c>
      <c r="AF59" s="35" t="s">
        <v>274</v>
      </c>
      <c r="AG59" s="35" t="s">
        <v>453</v>
      </c>
      <c r="AH59" s="35" t="s">
        <v>454</v>
      </c>
      <c r="AI59" s="55"/>
      <c r="AJ59" s="32" t="str">
        <f t="shared" si="4"/>
        <v xml:space="preserve">1. Obtain detailed topographic information, 2. Obtain detailed terrain characterisation,  4. Obtain detailed land-use information,        11. Determine lithology, mineralogy and structural properties of the near surface,     </v>
      </c>
      <c r="AK59" s="56" t="s">
        <v>804</v>
      </c>
      <c r="AL59" s="56" t="s">
        <v>805</v>
      </c>
      <c r="AM59" s="56"/>
      <c r="AN59" s="56" t="s">
        <v>806</v>
      </c>
      <c r="AO59" s="56"/>
      <c r="AP59" s="56"/>
      <c r="AQ59" s="56"/>
      <c r="AR59" s="56"/>
      <c r="AS59" s="56"/>
      <c r="AT59" s="56"/>
      <c r="AU59" s="56" t="s">
        <v>812</v>
      </c>
      <c r="AV59" s="56"/>
      <c r="AW59" s="56"/>
      <c r="AX59" s="56"/>
      <c r="AY59" s="32"/>
      <c r="AZ59" s="57" t="str">
        <f t="shared" si="38"/>
        <v>Prim</v>
      </c>
      <c r="BA59" s="57" t="str">
        <f t="shared" si="50"/>
        <v xml:space="preserve"> </v>
      </c>
      <c r="BB59" s="57" t="str">
        <f t="shared" si="49"/>
        <v xml:space="preserve"> </v>
      </c>
      <c r="BC59" s="57" t="str">
        <f t="shared" si="48"/>
        <v xml:space="preserve"> </v>
      </c>
      <c r="BD59" s="57" t="str">
        <f t="shared" si="34"/>
        <v xml:space="preserve"> </v>
      </c>
      <c r="BE59" s="57" t="str">
        <f t="shared" si="39"/>
        <v xml:space="preserve"> </v>
      </c>
      <c r="BF59" s="57" t="str">
        <f t="shared" si="43"/>
        <v xml:space="preserve"> </v>
      </c>
      <c r="BG59" s="57" t="s">
        <v>724</v>
      </c>
      <c r="BH59" s="57" t="str">
        <f t="shared" si="44"/>
        <v xml:space="preserve"> </v>
      </c>
      <c r="BI59" s="57" t="str">
        <f t="shared" si="51"/>
        <v xml:space="preserve"> </v>
      </c>
      <c r="BJ59" s="57" t="str">
        <f t="shared" si="36"/>
        <v xml:space="preserve"> </v>
      </c>
      <c r="BK59" s="57" t="str">
        <f t="shared" si="37"/>
        <v xml:space="preserve"> </v>
      </c>
      <c r="BL59" s="57" t="str">
        <f t="shared" si="42"/>
        <v xml:space="preserve"> </v>
      </c>
      <c r="BM59" s="57" t="str">
        <f>IF($D59=BM$2,"Prim"," ")</f>
        <v xml:space="preserve"> </v>
      </c>
      <c r="BN59" s="57" t="str">
        <f t="shared" si="52"/>
        <v xml:space="preserve"> </v>
      </c>
      <c r="BO59" s="57" t="str">
        <f t="shared" si="52"/>
        <v xml:space="preserve"> </v>
      </c>
      <c r="BP59" s="57" t="str">
        <f t="shared" si="53"/>
        <v xml:space="preserve"> </v>
      </c>
      <c r="BQ59" s="57" t="str">
        <f t="shared" si="26"/>
        <v xml:space="preserve"> </v>
      </c>
      <c r="BR59" s="33"/>
      <c r="BS59" s="51" t="str">
        <f t="shared" si="6"/>
        <v>Generic onshore (Unspecified)</v>
      </c>
      <c r="BT59" s="58" t="s">
        <v>820</v>
      </c>
      <c r="BU59" s="59"/>
      <c r="BV59" s="59"/>
      <c r="BW59" s="59"/>
      <c r="BX59" s="59"/>
      <c r="BY59" s="59"/>
      <c r="BZ59" s="59"/>
      <c r="CA59" s="59"/>
      <c r="CB59" s="59"/>
      <c r="CC59" s="59"/>
      <c r="CD59" s="59"/>
      <c r="CE59" s="59"/>
      <c r="CF59" s="59"/>
      <c r="CG59" s="59"/>
      <c r="CH59" s="59"/>
      <c r="CI59" s="59"/>
      <c r="CJ59" s="60"/>
      <c r="CK59" s="44" t="str">
        <f>'List C1&amp;2 - Regions'!E14</f>
        <v>South Africa (OTM)</v>
      </c>
      <c r="CM59" s="32" t="str">
        <f>'List E - Value &amp; Impact'!C28</f>
        <v>Within a month</v>
      </c>
    </row>
    <row r="60" spans="1:91" s="34" customFormat="1" ht="207.75" customHeight="1">
      <c r="B60" s="54" t="s">
        <v>408</v>
      </c>
      <c r="C60" s="35" t="s">
        <v>566</v>
      </c>
      <c r="D60" s="35" t="s">
        <v>338</v>
      </c>
      <c r="E60" s="35" t="s">
        <v>88</v>
      </c>
      <c r="F60" s="35" t="s">
        <v>773</v>
      </c>
      <c r="G60" s="55"/>
      <c r="H60" s="35" t="s">
        <v>1052</v>
      </c>
      <c r="I60" s="35" t="str">
        <f t="shared" si="2"/>
        <v xml:space="preserve">          11. Determine lithology, mineralogy and structural properties of the near surface,     </v>
      </c>
      <c r="J60" s="62" t="s">
        <v>1053</v>
      </c>
      <c r="K60" s="61" t="s">
        <v>903</v>
      </c>
      <c r="L60" s="35"/>
      <c r="M60" s="35"/>
      <c r="N60" s="55"/>
      <c r="O60" s="35">
        <v>4</v>
      </c>
      <c r="P60" s="35">
        <v>4</v>
      </c>
      <c r="Q60" s="35">
        <v>0</v>
      </c>
      <c r="R60" s="35">
        <v>0</v>
      </c>
      <c r="S60" s="35">
        <v>0</v>
      </c>
      <c r="T60" s="35" t="s">
        <v>278</v>
      </c>
      <c r="U60" s="35" t="s">
        <v>513</v>
      </c>
      <c r="V60" s="35" t="str">
        <f t="shared" si="3"/>
        <v>Generic onshore (Unspecified)</v>
      </c>
      <c r="W60" s="35" t="s">
        <v>252</v>
      </c>
      <c r="X60" s="35" t="s">
        <v>514</v>
      </c>
      <c r="Y60" s="35" t="s">
        <v>264</v>
      </c>
      <c r="Z60" s="55"/>
      <c r="AA60" s="35"/>
      <c r="AB60" s="35" t="s">
        <v>574</v>
      </c>
      <c r="AC60" s="35"/>
      <c r="AD60" s="35"/>
      <c r="AE60" s="35"/>
      <c r="AF60" s="35" t="s">
        <v>274</v>
      </c>
      <c r="AG60" s="35" t="s">
        <v>453</v>
      </c>
      <c r="AH60" s="35"/>
      <c r="AI60" s="55"/>
      <c r="AJ60" s="32" t="str">
        <f t="shared" si="4"/>
        <v xml:space="preserve">          11. Determine lithology, mineralogy and structural properties of the near surface,     </v>
      </c>
      <c r="AK60" s="56"/>
      <c r="AL60" s="56"/>
      <c r="AM60" s="56"/>
      <c r="AN60" s="56"/>
      <c r="AO60" s="56"/>
      <c r="AP60" s="56"/>
      <c r="AQ60" s="56"/>
      <c r="AR60" s="56"/>
      <c r="AS60" s="56"/>
      <c r="AT60" s="56"/>
      <c r="AU60" s="56" t="s">
        <v>812</v>
      </c>
      <c r="AV60" s="56"/>
      <c r="AW60" s="56"/>
      <c r="AX60" s="56"/>
      <c r="AY60" s="32"/>
      <c r="AZ60" s="57" t="str">
        <f t="shared" si="38"/>
        <v xml:space="preserve"> </v>
      </c>
      <c r="BA60" s="57" t="str">
        <f t="shared" si="50"/>
        <v xml:space="preserve"> </v>
      </c>
      <c r="BB60" s="57" t="str">
        <f t="shared" si="49"/>
        <v xml:space="preserve"> </v>
      </c>
      <c r="BC60" s="57" t="str">
        <f t="shared" si="48"/>
        <v xml:space="preserve"> </v>
      </c>
      <c r="BD60" s="57" t="str">
        <f t="shared" ref="BD60:BD91" si="54">IF($D60=BD$2,"Prim"," ")</f>
        <v xml:space="preserve"> </v>
      </c>
      <c r="BE60" s="57" t="str">
        <f t="shared" si="39"/>
        <v>Prim</v>
      </c>
      <c r="BF60" s="57" t="str">
        <f t="shared" si="43"/>
        <v xml:space="preserve"> </v>
      </c>
      <c r="BG60" s="57" t="str">
        <f t="shared" ref="BG60:BG91" si="55">IF($D60=BG$2,"Prim"," ")</f>
        <v xml:space="preserve"> </v>
      </c>
      <c r="BH60" s="57" t="str">
        <f t="shared" si="44"/>
        <v xml:space="preserve"> </v>
      </c>
      <c r="BI60" s="57" t="str">
        <f t="shared" si="51"/>
        <v xml:space="preserve"> </v>
      </c>
      <c r="BJ60" s="57" t="str">
        <f t="shared" si="36"/>
        <v xml:space="preserve"> </v>
      </c>
      <c r="BK60" s="57" t="str">
        <f t="shared" si="37"/>
        <v xml:space="preserve"> </v>
      </c>
      <c r="BL60" s="57" t="str">
        <f t="shared" si="42"/>
        <v xml:space="preserve"> </v>
      </c>
      <c r="BM60" s="57" t="str">
        <f>IF($D60=BM$2,"Prim"," ")</f>
        <v xml:space="preserve"> </v>
      </c>
      <c r="BN60" s="57" t="str">
        <f t="shared" si="52"/>
        <v xml:space="preserve"> </v>
      </c>
      <c r="BO60" s="57" t="str">
        <f t="shared" si="52"/>
        <v xml:space="preserve"> </v>
      </c>
      <c r="BP60" s="57" t="str">
        <f t="shared" si="53"/>
        <v xml:space="preserve"> </v>
      </c>
      <c r="BQ60" s="57" t="str">
        <f t="shared" si="26"/>
        <v xml:space="preserve"> </v>
      </c>
      <c r="BR60" s="33"/>
      <c r="BS60" s="51" t="str">
        <f t="shared" si="6"/>
        <v>Generic onshore (Unspecified)</v>
      </c>
      <c r="BT60" s="58" t="s">
        <v>820</v>
      </c>
      <c r="BU60" s="59"/>
      <c r="BV60" s="59"/>
      <c r="BW60" s="59"/>
      <c r="BX60" s="59"/>
      <c r="BY60" s="59"/>
      <c r="BZ60" s="59"/>
      <c r="CA60" s="59"/>
      <c r="CB60" s="59"/>
      <c r="CC60" s="59"/>
      <c r="CD60" s="59"/>
      <c r="CE60" s="59"/>
      <c r="CF60" s="59"/>
      <c r="CG60" s="59"/>
      <c r="CH60" s="59"/>
      <c r="CI60" s="59"/>
      <c r="CJ60" s="60"/>
      <c r="CK60" s="44" t="str">
        <f>'List C1&amp;2 - Regions'!E15</f>
        <v>South Sudan (OTM)</v>
      </c>
      <c r="CM60" s="32" t="str">
        <f>'List E - Value &amp; Impact'!C29</f>
        <v>Within six months</v>
      </c>
    </row>
    <row r="61" spans="1:91" s="34" customFormat="1" ht="204">
      <c r="B61" s="54" t="s">
        <v>409</v>
      </c>
      <c r="C61" s="35" t="s">
        <v>575</v>
      </c>
      <c r="D61" s="35" t="s">
        <v>321</v>
      </c>
      <c r="E61" s="35" t="s">
        <v>88</v>
      </c>
      <c r="F61" s="35" t="s">
        <v>753</v>
      </c>
      <c r="G61" s="55"/>
      <c r="H61" s="35" t="s">
        <v>816</v>
      </c>
      <c r="I61" s="35" t="str">
        <f t="shared" si="2"/>
        <v xml:space="preserve">1. Obtain detailed topographic information,          11. Determine lithology, mineralogy and structural properties of the near surface,   13. Monitor ground movement,   </v>
      </c>
      <c r="J61" s="61" t="s">
        <v>1054</v>
      </c>
      <c r="K61" s="35" t="s">
        <v>871</v>
      </c>
      <c r="L61" s="64" t="s">
        <v>939</v>
      </c>
      <c r="M61" s="64" t="s">
        <v>350</v>
      </c>
      <c r="N61" s="55"/>
      <c r="O61" s="35">
        <v>3</v>
      </c>
      <c r="P61" s="35">
        <v>2</v>
      </c>
      <c r="Q61" s="35">
        <v>4</v>
      </c>
      <c r="R61" s="35">
        <v>0</v>
      </c>
      <c r="S61" s="35">
        <v>0</v>
      </c>
      <c r="T61" s="35" t="s">
        <v>278</v>
      </c>
      <c r="U61" s="35" t="s">
        <v>513</v>
      </c>
      <c r="V61" s="35" t="str">
        <f t="shared" si="3"/>
        <v>Generic onshore (Unspecified)</v>
      </c>
      <c r="W61" s="35" t="s">
        <v>252</v>
      </c>
      <c r="X61" s="35" t="s">
        <v>576</v>
      </c>
      <c r="Y61" s="35" t="s">
        <v>264</v>
      </c>
      <c r="Z61" s="55"/>
      <c r="AA61" s="35" t="s">
        <v>577</v>
      </c>
      <c r="AB61" s="35" t="s">
        <v>578</v>
      </c>
      <c r="AC61" s="35" t="s">
        <v>579</v>
      </c>
      <c r="AD61" s="35" t="s">
        <v>580</v>
      </c>
      <c r="AE61" s="35"/>
      <c r="AF61" s="35" t="s">
        <v>272</v>
      </c>
      <c r="AG61" s="35" t="s">
        <v>581</v>
      </c>
      <c r="AH61" s="35"/>
      <c r="AI61" s="55"/>
      <c r="AJ61" s="32" t="str">
        <f t="shared" si="4"/>
        <v xml:space="preserve">1. Obtain detailed topographic information,          11. Determine lithology, mineralogy and structural properties of the near surface,   13. Monitor ground movement,   </v>
      </c>
      <c r="AK61" s="56" t="s">
        <v>804</v>
      </c>
      <c r="AL61" s="56"/>
      <c r="AM61" s="56"/>
      <c r="AN61" s="56"/>
      <c r="AO61" s="56"/>
      <c r="AP61" s="56"/>
      <c r="AQ61" s="56"/>
      <c r="AR61" s="56"/>
      <c r="AS61" s="56"/>
      <c r="AT61" s="56"/>
      <c r="AU61" s="56" t="s">
        <v>812</v>
      </c>
      <c r="AV61" s="56"/>
      <c r="AW61" s="56" t="s">
        <v>813</v>
      </c>
      <c r="AX61" s="56"/>
      <c r="AY61" s="32"/>
      <c r="AZ61" s="57" t="str">
        <f t="shared" si="38"/>
        <v xml:space="preserve"> </v>
      </c>
      <c r="BA61" s="57" t="str">
        <f t="shared" si="50"/>
        <v xml:space="preserve"> </v>
      </c>
      <c r="BB61" s="57" t="str">
        <f t="shared" si="49"/>
        <v xml:space="preserve"> </v>
      </c>
      <c r="BC61" s="57" t="str">
        <f t="shared" si="48"/>
        <v xml:space="preserve"> </v>
      </c>
      <c r="BD61" s="57" t="str">
        <f t="shared" si="54"/>
        <v xml:space="preserve"> </v>
      </c>
      <c r="BE61" s="57" t="str">
        <f t="shared" si="39"/>
        <v xml:space="preserve"> </v>
      </c>
      <c r="BF61" s="57" t="str">
        <f t="shared" si="43"/>
        <v xml:space="preserve"> </v>
      </c>
      <c r="BG61" s="57" t="str">
        <f t="shared" si="55"/>
        <v xml:space="preserve"> </v>
      </c>
      <c r="BH61" s="57" t="str">
        <f t="shared" si="44"/>
        <v xml:space="preserve"> </v>
      </c>
      <c r="BI61" s="57" t="str">
        <f t="shared" si="51"/>
        <v xml:space="preserve"> </v>
      </c>
      <c r="BJ61" s="57" t="str">
        <f t="shared" si="36"/>
        <v xml:space="preserve"> </v>
      </c>
      <c r="BK61" s="57" t="str">
        <f t="shared" si="37"/>
        <v xml:space="preserve"> </v>
      </c>
      <c r="BL61" s="57" t="str">
        <f t="shared" si="42"/>
        <v xml:space="preserve"> </v>
      </c>
      <c r="BM61" s="57" t="s">
        <v>724</v>
      </c>
      <c r="BN61" s="57" t="str">
        <f t="shared" si="52"/>
        <v xml:space="preserve"> </v>
      </c>
      <c r="BO61" s="57" t="str">
        <f t="shared" si="52"/>
        <v xml:space="preserve"> </v>
      </c>
      <c r="BP61" s="57" t="str">
        <f t="shared" si="53"/>
        <v>Prim</v>
      </c>
      <c r="BQ61" s="57" t="str">
        <f t="shared" si="26"/>
        <v xml:space="preserve"> </v>
      </c>
      <c r="BR61" s="33"/>
      <c r="BS61" s="51" t="str">
        <f t="shared" si="6"/>
        <v>Generic onshore (Unspecified)</v>
      </c>
      <c r="BT61" s="58" t="s">
        <v>820</v>
      </c>
      <c r="BU61" s="59"/>
      <c r="BV61" s="59"/>
      <c r="BW61" s="59"/>
      <c r="BX61" s="59"/>
      <c r="BY61" s="59"/>
      <c r="BZ61" s="59"/>
      <c r="CA61" s="59"/>
      <c r="CB61" s="59"/>
      <c r="CC61" s="59"/>
      <c r="CD61" s="59"/>
      <c r="CE61" s="59"/>
      <c r="CF61" s="59"/>
      <c r="CG61" s="59"/>
      <c r="CH61" s="59"/>
      <c r="CI61" s="59"/>
      <c r="CJ61" s="60"/>
      <c r="CK61" s="44" t="str">
        <f>'List C1&amp;2 - Regions'!E16</f>
        <v>Tanzania (OTM)</v>
      </c>
      <c r="CM61" s="32" t="str">
        <f>'List E - Value &amp; Impact'!C30</f>
        <v>Reference data - timeliness not important</v>
      </c>
    </row>
    <row r="62" spans="1:91" s="34" customFormat="1" ht="229.5">
      <c r="B62" s="54" t="s">
        <v>410</v>
      </c>
      <c r="C62" s="35" t="s">
        <v>588</v>
      </c>
      <c r="D62" s="35" t="s">
        <v>321</v>
      </c>
      <c r="E62" s="35" t="s">
        <v>88</v>
      </c>
      <c r="F62" s="35" t="s">
        <v>649</v>
      </c>
      <c r="G62" s="55"/>
      <c r="H62" s="35" t="s">
        <v>589</v>
      </c>
      <c r="I62" s="35" t="str">
        <f t="shared" si="2"/>
        <v xml:space="preserve">1. Obtain detailed topographic information,  3. Obtain detailed vegetation information,  4. Obtain detailed land-use information,   6. Identify inland water bodies and determine water quality,        13. Monitor ground movement,  14. Obtain detailed imagery of the surface,  </v>
      </c>
      <c r="J62" s="61" t="s">
        <v>590</v>
      </c>
      <c r="K62" s="35" t="s">
        <v>866</v>
      </c>
      <c r="L62" s="64" t="s">
        <v>940</v>
      </c>
      <c r="M62" s="32" t="s">
        <v>350</v>
      </c>
      <c r="N62" s="55"/>
      <c r="O62" s="35">
        <v>3</v>
      </c>
      <c r="P62" s="35">
        <v>2</v>
      </c>
      <c r="Q62" s="35">
        <v>4</v>
      </c>
      <c r="R62" s="35">
        <v>0</v>
      </c>
      <c r="S62" s="35">
        <v>0</v>
      </c>
      <c r="T62" s="35" t="s">
        <v>278</v>
      </c>
      <c r="U62" s="35" t="s">
        <v>513</v>
      </c>
      <c r="V62" s="35" t="str">
        <f t="shared" si="3"/>
        <v>Generic onshore (Unspecified)</v>
      </c>
      <c r="W62" s="35" t="s">
        <v>252</v>
      </c>
      <c r="X62" s="35" t="s">
        <v>576</v>
      </c>
      <c r="Y62" s="35" t="s">
        <v>264</v>
      </c>
      <c r="Z62" s="55"/>
      <c r="AA62" s="35" t="s">
        <v>579</v>
      </c>
      <c r="AB62" s="35" t="s">
        <v>580</v>
      </c>
      <c r="AC62" s="35"/>
      <c r="AD62" s="35"/>
      <c r="AE62" s="35"/>
      <c r="AF62" s="35" t="s">
        <v>272</v>
      </c>
      <c r="AG62" s="35" t="s">
        <v>581</v>
      </c>
      <c r="AH62" s="35"/>
      <c r="AI62" s="55"/>
      <c r="AJ62" s="32" t="str">
        <f t="shared" si="4"/>
        <v xml:space="preserve">1. Obtain detailed topographic information,  3. Obtain detailed vegetation information,  4. Obtain detailed land-use information,   6. Identify inland water bodies and determine water quality,        13. Monitor ground movement,  14. Obtain detailed imagery of the surface,  </v>
      </c>
      <c r="AK62" s="56" t="s">
        <v>804</v>
      </c>
      <c r="AL62" s="56"/>
      <c r="AM62" s="56" t="s">
        <v>988</v>
      </c>
      <c r="AN62" s="56" t="s">
        <v>806</v>
      </c>
      <c r="AO62" s="56"/>
      <c r="AP62" s="56" t="s">
        <v>808</v>
      </c>
      <c r="AQ62" s="56"/>
      <c r="AR62" s="56"/>
      <c r="AS62" s="56"/>
      <c r="AT62" s="56"/>
      <c r="AU62" s="56"/>
      <c r="AV62" s="56"/>
      <c r="AW62" s="56" t="s">
        <v>813</v>
      </c>
      <c r="AX62" s="56" t="s">
        <v>814</v>
      </c>
      <c r="AY62" s="32"/>
      <c r="AZ62" s="57" t="str">
        <f t="shared" si="38"/>
        <v xml:space="preserve"> </v>
      </c>
      <c r="BA62" s="57" t="str">
        <f t="shared" si="50"/>
        <v xml:space="preserve"> </v>
      </c>
      <c r="BB62" s="57" t="str">
        <f t="shared" si="49"/>
        <v xml:space="preserve"> </v>
      </c>
      <c r="BC62" s="57" t="str">
        <f t="shared" si="48"/>
        <v xml:space="preserve"> </v>
      </c>
      <c r="BD62" s="57" t="str">
        <f t="shared" si="54"/>
        <v xml:space="preserve"> </v>
      </c>
      <c r="BE62" s="57" t="str">
        <f t="shared" si="39"/>
        <v xml:space="preserve"> </v>
      </c>
      <c r="BF62" s="57" t="str">
        <f t="shared" si="43"/>
        <v xml:space="preserve"> </v>
      </c>
      <c r="BG62" s="57" t="str">
        <f t="shared" si="55"/>
        <v xml:space="preserve"> </v>
      </c>
      <c r="BH62" s="57" t="str">
        <f t="shared" si="44"/>
        <v xml:space="preserve"> </v>
      </c>
      <c r="BI62" s="57" t="str">
        <f t="shared" si="51"/>
        <v xml:space="preserve"> </v>
      </c>
      <c r="BJ62" s="57" t="str">
        <f t="shared" si="36"/>
        <v xml:space="preserve"> </v>
      </c>
      <c r="BK62" s="57" t="str">
        <f t="shared" si="37"/>
        <v xml:space="preserve"> </v>
      </c>
      <c r="BL62" s="57" t="str">
        <f t="shared" si="42"/>
        <v xml:space="preserve"> </v>
      </c>
      <c r="BM62" s="57" t="s">
        <v>724</v>
      </c>
      <c r="BN62" s="57" t="str">
        <f t="shared" si="52"/>
        <v xml:space="preserve"> </v>
      </c>
      <c r="BO62" s="57" t="str">
        <f t="shared" si="52"/>
        <v xml:space="preserve"> </v>
      </c>
      <c r="BP62" s="57" t="str">
        <f t="shared" si="53"/>
        <v>Prim</v>
      </c>
      <c r="BQ62" s="57" t="str">
        <f t="shared" si="26"/>
        <v xml:space="preserve"> </v>
      </c>
      <c r="BR62" s="33"/>
      <c r="BS62" s="51" t="str">
        <f t="shared" si="6"/>
        <v>Generic onshore (Unspecified)</v>
      </c>
      <c r="BT62" s="58" t="s">
        <v>820</v>
      </c>
      <c r="BU62" s="59"/>
      <c r="BV62" s="59"/>
      <c r="BW62" s="59"/>
      <c r="BX62" s="59"/>
      <c r="BY62" s="59"/>
      <c r="BZ62" s="59"/>
      <c r="CA62" s="59"/>
      <c r="CB62" s="59"/>
      <c r="CC62" s="59"/>
      <c r="CD62" s="59"/>
      <c r="CE62" s="59"/>
      <c r="CF62" s="59"/>
      <c r="CG62" s="59"/>
      <c r="CH62" s="59"/>
      <c r="CI62" s="59"/>
      <c r="CJ62" s="60"/>
      <c r="CK62" s="44" t="str">
        <f>'List C1&amp;2 - Regions'!E17</f>
        <v>Turkey (OTM)</v>
      </c>
    </row>
    <row r="63" spans="1:91" s="34" customFormat="1" ht="162.75" customHeight="1">
      <c r="B63" s="54" t="s">
        <v>411</v>
      </c>
      <c r="C63" s="35" t="s">
        <v>591</v>
      </c>
      <c r="D63" s="35" t="s">
        <v>314</v>
      </c>
      <c r="E63" s="35" t="s">
        <v>88</v>
      </c>
      <c r="F63" s="35" t="s">
        <v>788</v>
      </c>
      <c r="G63" s="55"/>
      <c r="H63" s="35" t="s">
        <v>1055</v>
      </c>
      <c r="I63" s="35" t="str">
        <f t="shared" si="2"/>
        <v xml:space="preserve">  3. Obtain detailed vegetation information,             </v>
      </c>
      <c r="J63" s="61" t="s">
        <v>592</v>
      </c>
      <c r="K63" s="61" t="s">
        <v>993</v>
      </c>
      <c r="L63" s="64" t="s">
        <v>941</v>
      </c>
      <c r="M63" s="64" t="s">
        <v>350</v>
      </c>
      <c r="N63" s="55"/>
      <c r="O63" s="35">
        <v>0</v>
      </c>
      <c r="P63" s="35">
        <v>0</v>
      </c>
      <c r="Q63" s="35">
        <v>1</v>
      </c>
      <c r="R63" s="35">
        <v>2</v>
      </c>
      <c r="S63" s="35">
        <v>4</v>
      </c>
      <c r="T63" s="35" t="s">
        <v>278</v>
      </c>
      <c r="U63" s="35" t="s">
        <v>513</v>
      </c>
      <c r="V63" s="35" t="str">
        <f t="shared" si="3"/>
        <v>Generic onshore (Unspecified)</v>
      </c>
      <c r="W63" s="35" t="s">
        <v>252</v>
      </c>
      <c r="X63" s="35" t="s">
        <v>261</v>
      </c>
      <c r="Y63" s="35" t="s">
        <v>264</v>
      </c>
      <c r="Z63" s="55"/>
      <c r="AA63" s="35"/>
      <c r="AB63" s="35"/>
      <c r="AC63" s="35"/>
      <c r="AD63" s="35"/>
      <c r="AE63" s="35"/>
      <c r="AF63" s="35" t="s">
        <v>273</v>
      </c>
      <c r="AG63" s="35" t="s">
        <v>581</v>
      </c>
      <c r="AH63" s="35"/>
      <c r="AI63" s="55"/>
      <c r="AJ63" s="32" t="str">
        <f t="shared" si="4"/>
        <v xml:space="preserve">  3. Obtain detailed vegetation information,             </v>
      </c>
      <c r="AK63" s="56"/>
      <c r="AL63" s="56"/>
      <c r="AM63" s="56" t="s">
        <v>988</v>
      </c>
      <c r="AN63" s="56"/>
      <c r="AO63" s="56"/>
      <c r="AP63" s="56"/>
      <c r="AQ63" s="56"/>
      <c r="AR63" s="56"/>
      <c r="AS63" s="56"/>
      <c r="AT63" s="56"/>
      <c r="AU63" s="56"/>
      <c r="AV63" s="56"/>
      <c r="AW63" s="56"/>
      <c r="AX63" s="56"/>
      <c r="AY63" s="32"/>
      <c r="AZ63" s="57" t="str">
        <f t="shared" si="38"/>
        <v xml:space="preserve"> </v>
      </c>
      <c r="BA63" s="57" t="str">
        <f t="shared" si="50"/>
        <v xml:space="preserve"> </v>
      </c>
      <c r="BB63" s="57" t="str">
        <f t="shared" si="49"/>
        <v xml:space="preserve"> </v>
      </c>
      <c r="BC63" s="57" t="str">
        <f t="shared" si="48"/>
        <v xml:space="preserve"> </v>
      </c>
      <c r="BD63" s="57" t="str">
        <f t="shared" si="54"/>
        <v xml:space="preserve"> </v>
      </c>
      <c r="BE63" s="57" t="str">
        <f t="shared" si="39"/>
        <v xml:space="preserve"> </v>
      </c>
      <c r="BF63" s="57" t="str">
        <f t="shared" si="43"/>
        <v xml:space="preserve"> </v>
      </c>
      <c r="BG63" s="57" t="str">
        <f t="shared" si="55"/>
        <v xml:space="preserve"> </v>
      </c>
      <c r="BH63" s="57" t="str">
        <f t="shared" si="44"/>
        <v xml:space="preserve"> </v>
      </c>
      <c r="BI63" s="57" t="str">
        <f t="shared" si="51"/>
        <v xml:space="preserve"> </v>
      </c>
      <c r="BJ63" s="57" t="str">
        <f t="shared" si="36"/>
        <v xml:space="preserve"> </v>
      </c>
      <c r="BK63" s="57" t="s">
        <v>724</v>
      </c>
      <c r="BL63" s="57" t="str">
        <f t="shared" si="42"/>
        <v>Prim</v>
      </c>
      <c r="BM63" s="57" t="str">
        <f>IF($D63=BM$2,"Prim"," ")</f>
        <v xml:space="preserve"> </v>
      </c>
      <c r="BN63" s="57" t="str">
        <f t="shared" si="52"/>
        <v xml:space="preserve"> </v>
      </c>
      <c r="BO63" s="57" t="str">
        <f t="shared" si="52"/>
        <v xml:space="preserve"> </v>
      </c>
      <c r="BP63" s="57" t="str">
        <f t="shared" si="53"/>
        <v xml:space="preserve"> </v>
      </c>
      <c r="BQ63" s="57" t="str">
        <f t="shared" si="26"/>
        <v xml:space="preserve"> </v>
      </c>
      <c r="BR63" s="33"/>
      <c r="BS63" s="51" t="str">
        <f t="shared" si="6"/>
        <v>Generic onshore (Unspecified)</v>
      </c>
      <c r="BT63" s="58" t="s">
        <v>820</v>
      </c>
      <c r="BU63" s="59"/>
      <c r="BV63" s="59"/>
      <c r="BW63" s="59"/>
      <c r="BX63" s="59"/>
      <c r="BY63" s="59"/>
      <c r="BZ63" s="59"/>
      <c r="CA63" s="59"/>
      <c r="CB63" s="59"/>
      <c r="CC63" s="59"/>
      <c r="CD63" s="59"/>
      <c r="CE63" s="59"/>
      <c r="CF63" s="59"/>
      <c r="CG63" s="59"/>
      <c r="CH63" s="59"/>
      <c r="CI63" s="59"/>
      <c r="CJ63" s="60"/>
      <c r="CK63" s="44" t="str">
        <f>'List C1&amp;2 - Regions'!E18</f>
        <v>Uganda (OTM)</v>
      </c>
      <c r="CM63" s="34" t="str">
        <f>'List E - Value &amp; Impact'!C32</f>
        <v>Update frequency</v>
      </c>
    </row>
    <row r="64" spans="1:91" s="34" customFormat="1" ht="114.75">
      <c r="B64" s="54" t="s">
        <v>412</v>
      </c>
      <c r="C64" s="35" t="s">
        <v>611</v>
      </c>
      <c r="D64" s="35" t="s">
        <v>321</v>
      </c>
      <c r="E64" s="35" t="s">
        <v>88</v>
      </c>
      <c r="F64" s="35" t="s">
        <v>665</v>
      </c>
      <c r="G64" s="55"/>
      <c r="H64" s="35" t="s">
        <v>612</v>
      </c>
      <c r="I64" s="35" t="str">
        <f t="shared" si="2"/>
        <v xml:space="preserve">   4. Obtain detailed land-use information,      9. Obtain detailed imagery of assets,       </v>
      </c>
      <c r="J64" s="61" t="s">
        <v>613</v>
      </c>
      <c r="K64" s="35" t="s">
        <v>872</v>
      </c>
      <c r="L64" s="64" t="s">
        <v>942</v>
      </c>
      <c r="M64" s="64" t="s">
        <v>350</v>
      </c>
      <c r="N64" s="55"/>
      <c r="O64" s="35">
        <v>4</v>
      </c>
      <c r="P64" s="35">
        <v>0</v>
      </c>
      <c r="Q64" s="35">
        <v>2</v>
      </c>
      <c r="R64" s="35">
        <v>0</v>
      </c>
      <c r="S64" s="35">
        <v>0</v>
      </c>
      <c r="T64" s="35" t="s">
        <v>614</v>
      </c>
      <c r="U64" s="35" t="s">
        <v>513</v>
      </c>
      <c r="V64" s="35" t="str">
        <f t="shared" si="3"/>
        <v>Generic onshore (Unspecified)</v>
      </c>
      <c r="W64" s="35" t="s">
        <v>615</v>
      </c>
      <c r="X64" s="35" t="s">
        <v>261</v>
      </c>
      <c r="Y64" s="35" t="s">
        <v>264</v>
      </c>
      <c r="Z64" s="55"/>
      <c r="AA64" s="35" t="s">
        <v>616</v>
      </c>
      <c r="AB64" s="35" t="s">
        <v>617</v>
      </c>
      <c r="AC64" s="35" t="s">
        <v>618</v>
      </c>
      <c r="AD64" s="35"/>
      <c r="AE64" s="35"/>
      <c r="AF64" s="35" t="s">
        <v>619</v>
      </c>
      <c r="AG64" s="35" t="s">
        <v>581</v>
      </c>
      <c r="AH64" s="35"/>
      <c r="AI64" s="55"/>
      <c r="AJ64" s="32" t="str">
        <f t="shared" si="4"/>
        <v xml:space="preserve">   4. Obtain detailed land-use information,      9. Obtain detailed imagery of assets,       </v>
      </c>
      <c r="AK64" s="56"/>
      <c r="AL64" s="56"/>
      <c r="AM64" s="56"/>
      <c r="AN64" s="56" t="s">
        <v>806</v>
      </c>
      <c r="AO64" s="56"/>
      <c r="AP64" s="56"/>
      <c r="AQ64" s="56"/>
      <c r="AR64" s="56"/>
      <c r="AS64" s="56" t="s">
        <v>811</v>
      </c>
      <c r="AT64" s="56"/>
      <c r="AU64" s="56"/>
      <c r="AV64" s="56"/>
      <c r="AW64" s="56"/>
      <c r="AX64" s="56"/>
      <c r="AY64" s="32"/>
      <c r="AZ64" s="57" t="str">
        <f t="shared" si="38"/>
        <v xml:space="preserve"> </v>
      </c>
      <c r="BA64" s="57" t="str">
        <f t="shared" si="50"/>
        <v xml:space="preserve"> </v>
      </c>
      <c r="BB64" s="57" t="str">
        <f t="shared" si="49"/>
        <v xml:space="preserve"> </v>
      </c>
      <c r="BC64" s="57" t="str">
        <f t="shared" si="48"/>
        <v xml:space="preserve"> </v>
      </c>
      <c r="BD64" s="57" t="str">
        <f t="shared" si="54"/>
        <v xml:space="preserve"> </v>
      </c>
      <c r="BE64" s="57" t="str">
        <f t="shared" si="39"/>
        <v xml:space="preserve"> </v>
      </c>
      <c r="BF64" s="57" t="str">
        <f t="shared" si="43"/>
        <v xml:space="preserve"> </v>
      </c>
      <c r="BG64" s="57" t="str">
        <f t="shared" si="55"/>
        <v xml:space="preserve"> </v>
      </c>
      <c r="BH64" s="57" t="str">
        <f t="shared" si="44"/>
        <v xml:space="preserve"> </v>
      </c>
      <c r="BI64" s="57" t="str">
        <f t="shared" si="51"/>
        <v xml:space="preserve"> </v>
      </c>
      <c r="BJ64" s="57" t="str">
        <f t="shared" si="36"/>
        <v xml:space="preserve"> </v>
      </c>
      <c r="BK64" s="57" t="str">
        <f>IF($D64=BK$2,"Prim"," ")</f>
        <v xml:space="preserve"> </v>
      </c>
      <c r="BL64" s="57" t="str">
        <f t="shared" si="42"/>
        <v xml:space="preserve"> </v>
      </c>
      <c r="BM64" s="57" t="str">
        <f>IF($D64=BM$2,"Prim"," ")</f>
        <v xml:space="preserve"> </v>
      </c>
      <c r="BN64" s="57" t="s">
        <v>724</v>
      </c>
      <c r="BO64" s="57" t="str">
        <f>IF($D64=BO$2,"Prim"," ")</f>
        <v xml:space="preserve"> </v>
      </c>
      <c r="BP64" s="57" t="str">
        <f t="shared" si="53"/>
        <v>Prim</v>
      </c>
      <c r="BQ64" s="57" t="str">
        <f t="shared" si="26"/>
        <v xml:space="preserve"> </v>
      </c>
      <c r="BR64" s="33"/>
      <c r="BS64" s="51" t="str">
        <f t="shared" si="6"/>
        <v>Generic onshore (Unspecified)</v>
      </c>
      <c r="BT64" s="58" t="s">
        <v>820</v>
      </c>
      <c r="BU64" s="59"/>
      <c r="BV64" s="59"/>
      <c r="BW64" s="59"/>
      <c r="BX64" s="59"/>
      <c r="BY64" s="59"/>
      <c r="BZ64" s="59"/>
      <c r="CA64" s="59"/>
      <c r="CB64" s="59"/>
      <c r="CC64" s="59"/>
      <c r="CD64" s="59"/>
      <c r="CE64" s="59"/>
      <c r="CF64" s="59"/>
      <c r="CG64" s="59"/>
      <c r="CH64" s="59"/>
      <c r="CI64" s="59"/>
      <c r="CJ64" s="60"/>
      <c r="CK64" s="44" t="str">
        <f>'List C1&amp;2 - Regions'!E19</f>
        <v>Generic offshore (Unspecified)</v>
      </c>
      <c r="CM64" s="32" t="str">
        <f>'List E - Value &amp; Impact'!C33</f>
        <v>As close to real-time as possible</v>
      </c>
    </row>
    <row r="65" spans="1:91" s="34" customFormat="1" ht="178.5">
      <c r="B65" s="54" t="s">
        <v>413</v>
      </c>
      <c r="C65" s="35" t="s">
        <v>797</v>
      </c>
      <c r="D65" s="35" t="s">
        <v>316</v>
      </c>
      <c r="E65" s="35" t="s">
        <v>88</v>
      </c>
      <c r="F65" s="35" t="s">
        <v>682</v>
      </c>
      <c r="G65" s="55"/>
      <c r="H65" s="35" t="s">
        <v>1056</v>
      </c>
      <c r="I65" s="35" t="str">
        <f t="shared" si="2"/>
        <v xml:space="preserve">             14. Obtain detailed imagery of the surface,  </v>
      </c>
      <c r="J65" s="61" t="s">
        <v>620</v>
      </c>
      <c r="K65" s="35" t="s">
        <v>873</v>
      </c>
      <c r="L65" s="64" t="s">
        <v>943</v>
      </c>
      <c r="M65" s="64" t="s">
        <v>350</v>
      </c>
      <c r="N65" s="55"/>
      <c r="O65" s="35">
        <v>1</v>
      </c>
      <c r="P65" s="35">
        <v>1</v>
      </c>
      <c r="Q65" s="35">
        <v>1</v>
      </c>
      <c r="R65" s="35">
        <v>1</v>
      </c>
      <c r="S65" s="35">
        <v>1</v>
      </c>
      <c r="T65" s="35" t="s">
        <v>621</v>
      </c>
      <c r="U65" s="35" t="s">
        <v>513</v>
      </c>
      <c r="V65" s="35" t="str">
        <f t="shared" si="3"/>
        <v>Generic onshore (Unspecified)</v>
      </c>
      <c r="W65" s="35" t="s">
        <v>252</v>
      </c>
      <c r="X65" s="35" t="s">
        <v>1049</v>
      </c>
      <c r="Y65" s="35" t="s">
        <v>264</v>
      </c>
      <c r="Z65" s="55"/>
      <c r="AA65" s="35" t="s">
        <v>279</v>
      </c>
      <c r="AB65" s="35" t="s">
        <v>617</v>
      </c>
      <c r="AC65" s="35" t="s">
        <v>618</v>
      </c>
      <c r="AD65" s="35"/>
      <c r="AE65" s="35"/>
      <c r="AF65" s="35" t="s">
        <v>271</v>
      </c>
      <c r="AG65" s="35" t="s">
        <v>581</v>
      </c>
      <c r="AH65" s="35"/>
      <c r="AI65" s="55"/>
      <c r="AJ65" s="32" t="str">
        <f t="shared" si="4"/>
        <v xml:space="preserve">             14. Obtain detailed imagery of the surface,  </v>
      </c>
      <c r="AK65" s="56"/>
      <c r="AL65" s="56"/>
      <c r="AM65" s="56"/>
      <c r="AN65" s="56"/>
      <c r="AO65" s="56"/>
      <c r="AP65" s="56"/>
      <c r="AQ65" s="56"/>
      <c r="AR65" s="56"/>
      <c r="AS65" s="56"/>
      <c r="AT65" s="56"/>
      <c r="AU65" s="56"/>
      <c r="AV65" s="56"/>
      <c r="AW65" s="56"/>
      <c r="AX65" s="56" t="s">
        <v>814</v>
      </c>
      <c r="AY65" s="32"/>
      <c r="AZ65" s="57" t="str">
        <f t="shared" si="38"/>
        <v xml:space="preserve"> </v>
      </c>
      <c r="BA65" s="57" t="str">
        <f t="shared" si="50"/>
        <v xml:space="preserve"> </v>
      </c>
      <c r="BB65" s="57" t="str">
        <f t="shared" si="49"/>
        <v xml:space="preserve"> </v>
      </c>
      <c r="BC65" s="57" t="str">
        <f t="shared" si="48"/>
        <v xml:space="preserve"> </v>
      </c>
      <c r="BD65" s="57" t="str">
        <f t="shared" si="54"/>
        <v xml:space="preserve"> </v>
      </c>
      <c r="BE65" s="57" t="str">
        <f t="shared" si="39"/>
        <v xml:space="preserve"> </v>
      </c>
      <c r="BF65" s="57" t="str">
        <f t="shared" si="43"/>
        <v xml:space="preserve"> </v>
      </c>
      <c r="BG65" s="57" t="str">
        <f t="shared" si="55"/>
        <v xml:space="preserve"> </v>
      </c>
      <c r="BH65" s="57" t="str">
        <f t="shared" si="44"/>
        <v xml:space="preserve"> </v>
      </c>
      <c r="BI65" s="57" t="str">
        <f t="shared" si="51"/>
        <v xml:space="preserve"> </v>
      </c>
      <c r="BJ65" s="57" t="str">
        <f t="shared" si="36"/>
        <v xml:space="preserve"> </v>
      </c>
      <c r="BK65" s="57" t="s">
        <v>724</v>
      </c>
      <c r="BL65" s="57" t="str">
        <f t="shared" si="42"/>
        <v xml:space="preserve"> </v>
      </c>
      <c r="BM65" s="57" t="str">
        <f>IF($D65=BM$2,"Prim"," ")</f>
        <v xml:space="preserve"> </v>
      </c>
      <c r="BN65" s="57" t="str">
        <f t="shared" ref="BN65:BN71" si="56">IF($D65=BN$2,"Prim"," ")</f>
        <v>Prim</v>
      </c>
      <c r="BO65" s="57" t="str">
        <f>IF($D65=BO$2,"Prim"," ")</f>
        <v xml:space="preserve"> </v>
      </c>
      <c r="BP65" s="57" t="str">
        <f t="shared" si="53"/>
        <v xml:space="preserve"> </v>
      </c>
      <c r="BQ65" s="57" t="str">
        <f t="shared" si="26"/>
        <v xml:space="preserve"> </v>
      </c>
      <c r="BR65" s="33"/>
      <c r="BS65" s="51" t="str">
        <f t="shared" si="6"/>
        <v>Generic onshore (Unspecified)</v>
      </c>
      <c r="BT65" s="58" t="s">
        <v>820</v>
      </c>
      <c r="BU65" s="59"/>
      <c r="BV65" s="59"/>
      <c r="BW65" s="59"/>
      <c r="BX65" s="59"/>
      <c r="BY65" s="59"/>
      <c r="BZ65" s="59"/>
      <c r="CA65" s="59"/>
      <c r="CB65" s="59"/>
      <c r="CC65" s="59"/>
      <c r="CD65" s="59"/>
      <c r="CE65" s="59"/>
      <c r="CF65" s="59"/>
      <c r="CG65" s="59"/>
      <c r="CH65" s="59"/>
      <c r="CI65" s="59"/>
      <c r="CJ65" s="60"/>
      <c r="CK65" s="44" t="str">
        <f>'List C1&amp;2 - Regions'!E20</f>
        <v>Angola (CLS)</v>
      </c>
      <c r="CM65" s="32" t="str">
        <f>'List E - Value &amp; Impact'!C34</f>
        <v>Daily</v>
      </c>
    </row>
    <row r="66" spans="1:91" s="34" customFormat="1" ht="190.5" customHeight="1">
      <c r="B66" s="54" t="s">
        <v>414</v>
      </c>
      <c r="C66" s="35" t="s">
        <v>635</v>
      </c>
      <c r="D66" s="35" t="s">
        <v>556</v>
      </c>
      <c r="E66" s="35" t="s">
        <v>88</v>
      </c>
      <c r="F66" s="35" t="s">
        <v>681</v>
      </c>
      <c r="G66" s="55"/>
      <c r="H66" s="35" t="s">
        <v>1057</v>
      </c>
      <c r="I66" s="35" t="str">
        <f t="shared" si="2"/>
        <v xml:space="preserve">1. Obtain detailed topographic information,  3. Obtain detailed vegetation information,  4. Obtain detailed land-use information,   6. Identify inland water bodies and determine water quality,          </v>
      </c>
      <c r="J66" s="61" t="s">
        <v>636</v>
      </c>
      <c r="K66" s="61" t="s">
        <v>864</v>
      </c>
      <c r="L66" s="64" t="s">
        <v>944</v>
      </c>
      <c r="M66" s="64" t="s">
        <v>350</v>
      </c>
      <c r="N66" s="55"/>
      <c r="O66" s="35">
        <v>0</v>
      </c>
      <c r="P66" s="35">
        <v>2</v>
      </c>
      <c r="Q66" s="35">
        <v>2</v>
      </c>
      <c r="R66" s="35">
        <v>2</v>
      </c>
      <c r="S66" s="35">
        <v>2</v>
      </c>
      <c r="T66" s="35" t="s">
        <v>278</v>
      </c>
      <c r="U66" s="35" t="s">
        <v>513</v>
      </c>
      <c r="V66" s="35" t="str">
        <f t="shared" si="3"/>
        <v>Generic onshore (Unspecified)</v>
      </c>
      <c r="W66" s="35" t="s">
        <v>252</v>
      </c>
      <c r="X66" s="35" t="s">
        <v>637</v>
      </c>
      <c r="Y66" s="35" t="s">
        <v>264</v>
      </c>
      <c r="Z66" s="55"/>
      <c r="AA66" s="35" t="s">
        <v>279</v>
      </c>
      <c r="AB66" s="35" t="s">
        <v>531</v>
      </c>
      <c r="AC66" s="35"/>
      <c r="AD66" s="35"/>
      <c r="AE66" s="35"/>
      <c r="AF66" s="35" t="s">
        <v>272</v>
      </c>
      <c r="AG66" s="35" t="s">
        <v>638</v>
      </c>
      <c r="AH66" s="35"/>
      <c r="AI66" s="55"/>
      <c r="AJ66" s="32" t="str">
        <f t="shared" si="4"/>
        <v xml:space="preserve">1. Obtain detailed topographic information,  3. Obtain detailed vegetation information,  4. Obtain detailed land-use information,   6. Identify inland water bodies and determine water quality,          </v>
      </c>
      <c r="AK66" s="56" t="s">
        <v>804</v>
      </c>
      <c r="AL66" s="56"/>
      <c r="AM66" s="56" t="s">
        <v>988</v>
      </c>
      <c r="AN66" s="56" t="s">
        <v>806</v>
      </c>
      <c r="AO66" s="56"/>
      <c r="AP66" s="56" t="s">
        <v>808</v>
      </c>
      <c r="AQ66" s="56"/>
      <c r="AR66" s="56"/>
      <c r="AS66" s="56"/>
      <c r="AT66" s="56"/>
      <c r="AU66" s="56"/>
      <c r="AV66" s="56"/>
      <c r="AW66" s="56"/>
      <c r="AX66" s="56"/>
      <c r="AY66" s="32"/>
      <c r="AZ66" s="57" t="str">
        <f t="shared" si="38"/>
        <v xml:space="preserve"> </v>
      </c>
      <c r="BA66" s="57" t="str">
        <f t="shared" si="50"/>
        <v xml:space="preserve"> </v>
      </c>
      <c r="BB66" s="57" t="str">
        <f t="shared" si="49"/>
        <v xml:space="preserve"> </v>
      </c>
      <c r="BC66" s="57" t="str">
        <f t="shared" si="48"/>
        <v xml:space="preserve"> </v>
      </c>
      <c r="BD66" s="57" t="str">
        <f t="shared" si="54"/>
        <v xml:space="preserve"> </v>
      </c>
      <c r="BE66" s="57" t="str">
        <f t="shared" si="39"/>
        <v xml:space="preserve"> </v>
      </c>
      <c r="BF66" s="57" t="str">
        <f t="shared" si="43"/>
        <v xml:space="preserve"> </v>
      </c>
      <c r="BG66" s="57" t="str">
        <f t="shared" si="55"/>
        <v xml:space="preserve"> </v>
      </c>
      <c r="BH66" s="57" t="str">
        <f t="shared" si="44"/>
        <v xml:space="preserve"> </v>
      </c>
      <c r="BI66" s="57" t="str">
        <f t="shared" si="51"/>
        <v xml:space="preserve"> </v>
      </c>
      <c r="BJ66" s="57" t="str">
        <f t="shared" si="36"/>
        <v xml:space="preserve"> </v>
      </c>
      <c r="BK66" s="57" t="str">
        <f t="shared" ref="BK66:BK91" si="57">IF($D66=BK$2,"Prim"," ")</f>
        <v xml:space="preserve"> </v>
      </c>
      <c r="BL66" s="57" t="str">
        <f t="shared" si="42"/>
        <v xml:space="preserve"> </v>
      </c>
      <c r="BM66" s="57" t="str">
        <f>IF($D66=BM$2,"Prim"," ")</f>
        <v>Prim</v>
      </c>
      <c r="BN66" s="57" t="str">
        <f t="shared" si="56"/>
        <v xml:space="preserve"> </v>
      </c>
      <c r="BO66" s="57" t="s">
        <v>724</v>
      </c>
      <c r="BP66" s="57" t="str">
        <f t="shared" si="53"/>
        <v xml:space="preserve"> </v>
      </c>
      <c r="BQ66" s="57" t="str">
        <f t="shared" si="26"/>
        <v xml:space="preserve"> </v>
      </c>
      <c r="BR66" s="33"/>
      <c r="BS66" s="51" t="str">
        <f t="shared" si="6"/>
        <v>Generic onshore (Unspecified)</v>
      </c>
      <c r="BT66" s="58" t="s">
        <v>820</v>
      </c>
      <c r="BU66" s="59"/>
      <c r="BV66" s="59"/>
      <c r="BW66" s="59"/>
      <c r="BX66" s="59"/>
      <c r="BY66" s="59"/>
      <c r="BZ66" s="59"/>
      <c r="CA66" s="59"/>
      <c r="CB66" s="59"/>
      <c r="CC66" s="59"/>
      <c r="CD66" s="59"/>
      <c r="CE66" s="59"/>
      <c r="CF66" s="59"/>
      <c r="CG66" s="59"/>
      <c r="CH66" s="59"/>
      <c r="CI66" s="59"/>
      <c r="CJ66" s="60"/>
      <c r="CK66" s="44" t="str">
        <f>'List C1&amp;2 - Regions'!E21</f>
        <v>Argentina (CLS)</v>
      </c>
      <c r="CM66" s="32" t="str">
        <f>'List E - Value &amp; Impact'!C35</f>
        <v>Semi-weekly</v>
      </c>
    </row>
    <row r="67" spans="1:91" s="34" customFormat="1" ht="186.75" customHeight="1">
      <c r="B67" s="54" t="s">
        <v>415</v>
      </c>
      <c r="C67" s="35" t="s">
        <v>646</v>
      </c>
      <c r="D67" s="35" t="s">
        <v>319</v>
      </c>
      <c r="E67" s="35" t="s">
        <v>88</v>
      </c>
      <c r="F67" s="35"/>
      <c r="G67" s="55"/>
      <c r="H67" s="35" t="s">
        <v>817</v>
      </c>
      <c r="I67" s="35" t="str">
        <f t="shared" si="2"/>
        <v xml:space="preserve">1. Obtain detailed topographic information,        9. Obtain detailed imagery of assets,       </v>
      </c>
      <c r="J67" s="61" t="s">
        <v>1058</v>
      </c>
      <c r="K67" s="35" t="s">
        <v>874</v>
      </c>
      <c r="L67" s="35"/>
      <c r="M67" s="35"/>
      <c r="N67" s="55"/>
      <c r="O67" s="35">
        <v>0</v>
      </c>
      <c r="P67" s="35">
        <v>0</v>
      </c>
      <c r="Q67" s="35">
        <v>0</v>
      </c>
      <c r="R67" s="35">
        <v>3</v>
      </c>
      <c r="S67" s="35">
        <v>0</v>
      </c>
      <c r="T67" s="35" t="s">
        <v>278</v>
      </c>
      <c r="U67" s="35" t="s">
        <v>513</v>
      </c>
      <c r="V67" s="35" t="str">
        <f t="shared" si="3"/>
        <v>Generic onshore (Unspecified)</v>
      </c>
      <c r="W67" s="35" t="s">
        <v>252</v>
      </c>
      <c r="X67" s="35" t="s">
        <v>261</v>
      </c>
      <c r="Y67" s="35" t="s">
        <v>264</v>
      </c>
      <c r="Z67" s="55"/>
      <c r="AA67" s="35" t="s">
        <v>628</v>
      </c>
      <c r="AB67" s="35" t="s">
        <v>647</v>
      </c>
      <c r="AC67" s="35"/>
      <c r="AD67" s="35"/>
      <c r="AE67" s="35"/>
      <c r="AF67" s="35" t="s">
        <v>975</v>
      </c>
      <c r="AG67" s="35" t="s">
        <v>347</v>
      </c>
      <c r="AH67" s="35"/>
      <c r="AI67" s="55"/>
      <c r="AJ67" s="32" t="str">
        <f t="shared" si="4"/>
        <v xml:space="preserve">1. Obtain detailed topographic information,        9. Obtain detailed imagery of assets,       </v>
      </c>
      <c r="AK67" s="56" t="s">
        <v>804</v>
      </c>
      <c r="AL67" s="56"/>
      <c r="AM67" s="56"/>
      <c r="AN67" s="56"/>
      <c r="AO67" s="56"/>
      <c r="AP67" s="56"/>
      <c r="AQ67" s="56"/>
      <c r="AR67" s="56"/>
      <c r="AS67" s="56" t="s">
        <v>811</v>
      </c>
      <c r="AT67" s="56"/>
      <c r="AU67" s="56"/>
      <c r="AV67" s="56"/>
      <c r="AW67" s="56"/>
      <c r="AX67" s="56"/>
      <c r="AY67" s="32"/>
      <c r="AZ67" s="57" t="str">
        <f t="shared" si="38"/>
        <v xml:space="preserve"> </v>
      </c>
      <c r="BA67" s="57" t="str">
        <f t="shared" si="50"/>
        <v xml:space="preserve"> </v>
      </c>
      <c r="BB67" s="57" t="str">
        <f t="shared" si="49"/>
        <v xml:space="preserve"> </v>
      </c>
      <c r="BC67" s="57" t="str">
        <f t="shared" si="48"/>
        <v xml:space="preserve"> </v>
      </c>
      <c r="BD67" s="57" t="str">
        <f t="shared" si="54"/>
        <v xml:space="preserve"> </v>
      </c>
      <c r="BE67" s="57" t="str">
        <f t="shared" si="39"/>
        <v xml:space="preserve"> </v>
      </c>
      <c r="BF67" s="57" t="str">
        <f t="shared" si="43"/>
        <v xml:space="preserve"> </v>
      </c>
      <c r="BG67" s="57" t="str">
        <f t="shared" si="55"/>
        <v xml:space="preserve"> </v>
      </c>
      <c r="BH67" s="57" t="str">
        <f t="shared" si="44"/>
        <v xml:space="preserve"> </v>
      </c>
      <c r="BI67" s="57" t="str">
        <f t="shared" si="51"/>
        <v xml:space="preserve"> </v>
      </c>
      <c r="BJ67" s="57" t="s">
        <v>724</v>
      </c>
      <c r="BK67" s="57" t="str">
        <f t="shared" si="57"/>
        <v xml:space="preserve"> </v>
      </c>
      <c r="BL67" s="57" t="str">
        <f t="shared" si="42"/>
        <v xml:space="preserve"> </v>
      </c>
      <c r="BM67" s="57" t="str">
        <f>IF($D67=BM$2,"Prim"," ")</f>
        <v xml:space="preserve"> </v>
      </c>
      <c r="BN67" s="57" t="str">
        <f t="shared" si="56"/>
        <v xml:space="preserve"> </v>
      </c>
      <c r="BO67" s="57" t="str">
        <f>IF($D67=BO$2,"Prim"," ")</f>
        <v xml:space="preserve"> </v>
      </c>
      <c r="BP67" s="57" t="str">
        <f t="shared" si="53"/>
        <v xml:space="preserve"> </v>
      </c>
      <c r="BQ67" s="57" t="str">
        <f t="shared" si="26"/>
        <v>Prim</v>
      </c>
      <c r="BR67" s="33"/>
      <c r="BS67" s="51" t="str">
        <f t="shared" si="6"/>
        <v>Generic onshore (Unspecified)</v>
      </c>
      <c r="BT67" s="58" t="s">
        <v>820</v>
      </c>
      <c r="BU67" s="59"/>
      <c r="BV67" s="59"/>
      <c r="BW67" s="59"/>
      <c r="BX67" s="59"/>
      <c r="BY67" s="59"/>
      <c r="BZ67" s="59"/>
      <c r="CA67" s="59"/>
      <c r="CB67" s="59"/>
      <c r="CC67" s="59"/>
      <c r="CD67" s="59"/>
      <c r="CE67" s="59"/>
      <c r="CF67" s="59"/>
      <c r="CG67" s="59"/>
      <c r="CH67" s="59"/>
      <c r="CI67" s="59"/>
      <c r="CJ67" s="60"/>
      <c r="CK67" s="44" t="str">
        <f>'List C1&amp;2 - Regions'!E22</f>
        <v>Brazil / Fr Guyana  (CLS)</v>
      </c>
      <c r="CM67" s="32" t="str">
        <f>'List E - Value &amp; Impact'!C36</f>
        <v>Weekly</v>
      </c>
    </row>
    <row r="68" spans="1:91" s="34" customFormat="1" ht="194.25" customHeight="1">
      <c r="B68" s="54" t="s">
        <v>416</v>
      </c>
      <c r="C68" s="35" t="s">
        <v>655</v>
      </c>
      <c r="D68" s="35" t="s">
        <v>312</v>
      </c>
      <c r="E68" s="35" t="s">
        <v>88</v>
      </c>
      <c r="F68" s="35" t="s">
        <v>683</v>
      </c>
      <c r="G68" s="55"/>
      <c r="H68" s="35" t="s">
        <v>652</v>
      </c>
      <c r="I68" s="35" t="str">
        <f t="shared" ref="I68:I91" si="58">AJ68</f>
        <v xml:space="preserve">1. Obtain detailed topographic information,  3. Obtain detailed vegetation information,  4. Obtain detailed land-use information,            </v>
      </c>
      <c r="J68" s="61" t="s">
        <v>654</v>
      </c>
      <c r="K68" s="61" t="s">
        <v>864</v>
      </c>
      <c r="L68" s="64" t="s">
        <v>940</v>
      </c>
      <c r="M68" s="64" t="s">
        <v>931</v>
      </c>
      <c r="N68" s="55"/>
      <c r="O68" s="35">
        <v>1</v>
      </c>
      <c r="P68" s="35">
        <v>0</v>
      </c>
      <c r="Q68" s="35">
        <v>3</v>
      </c>
      <c r="R68" s="35">
        <v>0</v>
      </c>
      <c r="S68" s="35">
        <v>0</v>
      </c>
      <c r="T68" s="35" t="s">
        <v>278</v>
      </c>
      <c r="U68" s="35" t="s">
        <v>513</v>
      </c>
      <c r="V68" s="35" t="str">
        <f t="shared" ref="V68:V91" si="59">BS68</f>
        <v>Generic onshore (Unspecified)</v>
      </c>
      <c r="W68" s="35" t="s">
        <v>252</v>
      </c>
      <c r="X68" s="35" t="s">
        <v>653</v>
      </c>
      <c r="Y68" s="35" t="s">
        <v>264</v>
      </c>
      <c r="Z68" s="55"/>
      <c r="AA68" s="35" t="s">
        <v>632</v>
      </c>
      <c r="AB68" s="35"/>
      <c r="AC68" s="35"/>
      <c r="AD68" s="35"/>
      <c r="AE68" s="35"/>
      <c r="AF68" s="35" t="s">
        <v>272</v>
      </c>
      <c r="AG68" s="35" t="s">
        <v>976</v>
      </c>
      <c r="AH68" s="35"/>
      <c r="AI68" s="55"/>
      <c r="AJ68" s="32" t="str">
        <f t="shared" ref="AJ68:AJ91" si="60">CONCATENATE(AK68," ",AL68," ",AM68," ",AN68," ",AO68," ",AP68," ",AQ68," ",AR68," ",AS68," ",AT68," ",AU68," ",AV68," ",AW68," ",AX68," ")</f>
        <v xml:space="preserve">1. Obtain detailed topographic information,  3. Obtain detailed vegetation information,  4. Obtain detailed land-use information,            </v>
      </c>
      <c r="AK68" s="56" t="s">
        <v>804</v>
      </c>
      <c r="AL68" s="56"/>
      <c r="AM68" s="56" t="s">
        <v>988</v>
      </c>
      <c r="AN68" s="56" t="s">
        <v>806</v>
      </c>
      <c r="AO68" s="56"/>
      <c r="AP68" s="56"/>
      <c r="AQ68" s="56"/>
      <c r="AR68" s="56"/>
      <c r="AS68" s="56"/>
      <c r="AT68" s="56"/>
      <c r="AU68" s="56"/>
      <c r="AV68" s="56"/>
      <c r="AW68" s="56"/>
      <c r="AX68" s="56"/>
      <c r="AY68" s="32"/>
      <c r="AZ68" s="57" t="str">
        <f t="shared" si="38"/>
        <v xml:space="preserve"> </v>
      </c>
      <c r="BA68" s="57" t="str">
        <f t="shared" si="50"/>
        <v xml:space="preserve"> </v>
      </c>
      <c r="BB68" s="57" t="str">
        <f t="shared" si="49"/>
        <v xml:space="preserve"> </v>
      </c>
      <c r="BC68" s="57" t="str">
        <f t="shared" si="48"/>
        <v xml:space="preserve"> </v>
      </c>
      <c r="BD68" s="57" t="str">
        <f t="shared" si="54"/>
        <v xml:space="preserve"> </v>
      </c>
      <c r="BE68" s="57" t="str">
        <f t="shared" si="39"/>
        <v xml:space="preserve"> </v>
      </c>
      <c r="BF68" s="57" t="str">
        <f t="shared" si="43"/>
        <v xml:space="preserve"> </v>
      </c>
      <c r="BG68" s="57" t="str">
        <f t="shared" si="55"/>
        <v xml:space="preserve"> </v>
      </c>
      <c r="BH68" s="57" t="str">
        <f t="shared" si="44"/>
        <v xml:space="preserve"> </v>
      </c>
      <c r="BI68" s="57" t="str">
        <f t="shared" si="51"/>
        <v xml:space="preserve"> </v>
      </c>
      <c r="BJ68" s="57" t="str">
        <f t="shared" ref="BJ68:BJ91" si="61">IF($D68=BJ$2,"Prim"," ")</f>
        <v xml:space="preserve"> </v>
      </c>
      <c r="BK68" s="57" t="str">
        <f t="shared" si="57"/>
        <v>Prim</v>
      </c>
      <c r="BL68" s="57" t="str">
        <f t="shared" si="42"/>
        <v xml:space="preserve"> </v>
      </c>
      <c r="BM68" s="57" t="s">
        <v>724</v>
      </c>
      <c r="BN68" s="57" t="str">
        <f t="shared" si="56"/>
        <v xml:space="preserve"> </v>
      </c>
      <c r="BO68" s="57" t="s">
        <v>724</v>
      </c>
      <c r="BP68" s="57" t="str">
        <f t="shared" si="53"/>
        <v xml:space="preserve"> </v>
      </c>
      <c r="BQ68" s="57" t="str">
        <f t="shared" si="26"/>
        <v xml:space="preserve"> </v>
      </c>
      <c r="BR68" s="33"/>
      <c r="BS68" s="51" t="str">
        <f t="shared" ref="BS68:BS91" si="62">CONCATENATE(BT68,BU68,BV68,BW68,BX68,BY68,BZ68,CA68,CB68,CC68,CD68,CE68,CF68,CG68,CH68,CI68)</f>
        <v>Generic onshore (Unspecified)</v>
      </c>
      <c r="BT68" s="58" t="s">
        <v>820</v>
      </c>
      <c r="BU68" s="59"/>
      <c r="BV68" s="59"/>
      <c r="BW68" s="59"/>
      <c r="BX68" s="59"/>
      <c r="BY68" s="59"/>
      <c r="BZ68" s="59"/>
      <c r="CA68" s="59"/>
      <c r="CB68" s="59"/>
      <c r="CC68" s="59"/>
      <c r="CD68" s="59"/>
      <c r="CE68" s="59"/>
      <c r="CF68" s="59"/>
      <c r="CG68" s="59"/>
      <c r="CH68" s="59"/>
      <c r="CI68" s="59"/>
      <c r="CJ68" s="60"/>
      <c r="CK68" s="44" t="str">
        <f>'List C1&amp;2 - Regions'!E23</f>
        <v>Caspian Sea (CLS)</v>
      </c>
      <c r="CM68" s="32" t="str">
        <f>'List E - Value &amp; Impact'!C37</f>
        <v>Bi-weekly</v>
      </c>
    </row>
    <row r="69" spans="1:91" s="34" customFormat="1" ht="293.25">
      <c r="B69" s="54" t="s">
        <v>417</v>
      </c>
      <c r="C69" s="35" t="s">
        <v>658</v>
      </c>
      <c r="D69" s="35" t="s">
        <v>314</v>
      </c>
      <c r="E69" s="35" t="s">
        <v>88</v>
      </c>
      <c r="F69" s="35" t="s">
        <v>789</v>
      </c>
      <c r="G69" s="55"/>
      <c r="H69" s="35" t="s">
        <v>1059</v>
      </c>
      <c r="I69" s="35" t="str">
        <f t="shared" si="58"/>
        <v xml:space="preserve">     6. Identify inland water bodies and determine water quality,          </v>
      </c>
      <c r="J69" s="61" t="s">
        <v>1060</v>
      </c>
      <c r="K69" s="62"/>
      <c r="L69" s="64" t="s">
        <v>945</v>
      </c>
      <c r="M69" s="64" t="s">
        <v>931</v>
      </c>
      <c r="N69" s="55"/>
      <c r="O69" s="35">
        <v>0</v>
      </c>
      <c r="P69" s="35">
        <v>0</v>
      </c>
      <c r="Q69" s="35">
        <v>0</v>
      </c>
      <c r="R69" s="35">
        <v>3</v>
      </c>
      <c r="S69" s="35">
        <v>3</v>
      </c>
      <c r="T69" s="35" t="s">
        <v>278</v>
      </c>
      <c r="U69" s="35" t="s">
        <v>513</v>
      </c>
      <c r="V69" s="35" t="str">
        <f t="shared" si="59"/>
        <v>Generic onshore (Unspecified)</v>
      </c>
      <c r="W69" s="35" t="s">
        <v>252</v>
      </c>
      <c r="X69" s="35" t="s">
        <v>659</v>
      </c>
      <c r="Y69" s="35" t="s">
        <v>264</v>
      </c>
      <c r="Z69" s="55"/>
      <c r="AA69" s="35" t="s">
        <v>624</v>
      </c>
      <c r="AB69" s="35"/>
      <c r="AC69" s="35"/>
      <c r="AD69" s="35"/>
      <c r="AE69" s="35"/>
      <c r="AF69" s="35" t="s">
        <v>270</v>
      </c>
      <c r="AG69" s="35" t="s">
        <v>977</v>
      </c>
      <c r="AH69" s="35"/>
      <c r="AI69" s="55"/>
      <c r="AJ69" s="32" t="str">
        <f t="shared" si="60"/>
        <v xml:space="preserve">     6. Identify inland water bodies and determine water quality,          </v>
      </c>
      <c r="AK69" s="56"/>
      <c r="AL69" s="56"/>
      <c r="AM69" s="56"/>
      <c r="AN69" s="56"/>
      <c r="AO69" s="56"/>
      <c r="AP69" s="56" t="s">
        <v>808</v>
      </c>
      <c r="AQ69" s="56"/>
      <c r="AR69" s="56"/>
      <c r="AS69" s="56"/>
      <c r="AT69" s="56"/>
      <c r="AU69" s="56"/>
      <c r="AV69" s="56"/>
      <c r="AW69" s="56"/>
      <c r="AX69" s="56"/>
      <c r="AY69" s="32"/>
      <c r="AZ69" s="57" t="str">
        <f t="shared" si="38"/>
        <v xml:space="preserve"> </v>
      </c>
      <c r="BA69" s="57" t="str">
        <f t="shared" si="50"/>
        <v xml:space="preserve"> </v>
      </c>
      <c r="BB69" s="57" t="str">
        <f t="shared" si="49"/>
        <v xml:space="preserve"> </v>
      </c>
      <c r="BC69" s="57" t="str">
        <f t="shared" si="48"/>
        <v xml:space="preserve"> </v>
      </c>
      <c r="BD69" s="57" t="str">
        <f t="shared" si="54"/>
        <v xml:space="preserve"> </v>
      </c>
      <c r="BE69" s="57" t="str">
        <f t="shared" si="39"/>
        <v xml:space="preserve"> </v>
      </c>
      <c r="BF69" s="57" t="str">
        <f t="shared" si="43"/>
        <v xml:space="preserve"> </v>
      </c>
      <c r="BG69" s="57" t="str">
        <f t="shared" si="55"/>
        <v xml:space="preserve"> </v>
      </c>
      <c r="BH69" s="57" t="str">
        <f t="shared" si="44"/>
        <v xml:space="preserve"> </v>
      </c>
      <c r="BI69" s="57" t="str">
        <f t="shared" si="51"/>
        <v xml:space="preserve"> </v>
      </c>
      <c r="BJ69" s="57" t="str">
        <f t="shared" si="61"/>
        <v xml:space="preserve"> </v>
      </c>
      <c r="BK69" s="57" t="str">
        <f t="shared" si="57"/>
        <v xml:space="preserve"> </v>
      </c>
      <c r="BL69" s="57" t="str">
        <f t="shared" si="42"/>
        <v>Prim</v>
      </c>
      <c r="BM69" s="57" t="str">
        <f>IF($D69=BM$2,"Prim"," ")</f>
        <v xml:space="preserve"> </v>
      </c>
      <c r="BN69" s="57" t="str">
        <f t="shared" si="56"/>
        <v xml:space="preserve"> </v>
      </c>
      <c r="BO69" s="57" t="str">
        <f t="shared" ref="BO69:BO91" si="63">IF($D69=BO$2,"Prim"," ")</f>
        <v xml:space="preserve"> </v>
      </c>
      <c r="BP69" s="57" t="str">
        <f t="shared" si="53"/>
        <v xml:space="preserve"> </v>
      </c>
      <c r="BQ69" s="57" t="str">
        <f t="shared" si="26"/>
        <v xml:space="preserve"> </v>
      </c>
      <c r="BR69" s="33"/>
      <c r="BS69" s="51" t="str">
        <f t="shared" si="62"/>
        <v>Generic onshore (Unspecified)</v>
      </c>
      <c r="BT69" s="58" t="s">
        <v>820</v>
      </c>
      <c r="BU69" s="59"/>
      <c r="BV69" s="59"/>
      <c r="BW69" s="59"/>
      <c r="BX69" s="59"/>
      <c r="BY69" s="59"/>
      <c r="BZ69" s="59"/>
      <c r="CA69" s="59"/>
      <c r="CB69" s="59"/>
      <c r="CC69" s="59"/>
      <c r="CD69" s="59"/>
      <c r="CE69" s="59"/>
      <c r="CF69" s="59"/>
      <c r="CG69" s="59"/>
      <c r="CH69" s="59"/>
      <c r="CI69" s="59"/>
      <c r="CJ69" s="60"/>
      <c r="CK69" s="44" t="str">
        <f>'List C1&amp;2 - Regions'!E24</f>
        <v>Eastern Mediterranean (C-Core)</v>
      </c>
      <c r="CM69" s="32" t="str">
        <f>'List E - Value &amp; Impact'!C38</f>
        <v>Monthly</v>
      </c>
    </row>
    <row r="70" spans="1:91" s="34" customFormat="1" ht="329.25" customHeight="1">
      <c r="B70" s="54" t="s">
        <v>418</v>
      </c>
      <c r="C70" s="35" t="s">
        <v>1061</v>
      </c>
      <c r="D70" s="35" t="s">
        <v>319</v>
      </c>
      <c r="E70" s="35" t="s">
        <v>88</v>
      </c>
      <c r="F70" s="35" t="s">
        <v>661</v>
      </c>
      <c r="G70" s="55"/>
      <c r="H70" s="35" t="s">
        <v>666</v>
      </c>
      <c r="I70" s="35" t="str">
        <f t="shared" si="58"/>
        <v xml:space="preserve">  3. Obtain detailed vegetation information,  4. Obtain detailed land-use information,           14. Obtain detailed imagery of the surface,  </v>
      </c>
      <c r="J70" s="61" t="s">
        <v>1062</v>
      </c>
      <c r="K70" s="35" t="s">
        <v>875</v>
      </c>
      <c r="L70" s="64" t="s">
        <v>946</v>
      </c>
      <c r="M70" s="35"/>
      <c r="N70" s="55"/>
      <c r="O70" s="35">
        <v>3</v>
      </c>
      <c r="P70" s="35">
        <v>3</v>
      </c>
      <c r="Q70" s="35">
        <v>4</v>
      </c>
      <c r="R70" s="35">
        <v>0</v>
      </c>
      <c r="S70" s="35">
        <v>0</v>
      </c>
      <c r="T70" s="35" t="s">
        <v>278</v>
      </c>
      <c r="U70" s="35" t="s">
        <v>513</v>
      </c>
      <c r="V70" s="35" t="str">
        <f t="shared" si="59"/>
        <v>Generic onshore (Unspecified)</v>
      </c>
      <c r="W70" s="35" t="s">
        <v>252</v>
      </c>
      <c r="X70" s="35" t="s">
        <v>667</v>
      </c>
      <c r="Y70" s="35" t="s">
        <v>264</v>
      </c>
      <c r="Z70" s="55"/>
      <c r="AA70" s="35" t="s">
        <v>630</v>
      </c>
      <c r="AB70" s="35"/>
      <c r="AC70" s="35"/>
      <c r="AD70" s="35"/>
      <c r="AE70" s="35"/>
      <c r="AF70" s="35" t="s">
        <v>272</v>
      </c>
      <c r="AG70" s="35" t="s">
        <v>978</v>
      </c>
      <c r="AH70" s="35"/>
      <c r="AI70" s="55"/>
      <c r="AJ70" s="32" t="str">
        <f t="shared" si="60"/>
        <v xml:space="preserve">  3. Obtain detailed vegetation information,  4. Obtain detailed land-use information,           14. Obtain detailed imagery of the surface,  </v>
      </c>
      <c r="AK70" s="56"/>
      <c r="AL70" s="56"/>
      <c r="AM70" s="56" t="s">
        <v>988</v>
      </c>
      <c r="AN70" s="56" t="s">
        <v>806</v>
      </c>
      <c r="AO70" s="56"/>
      <c r="AP70" s="56"/>
      <c r="AQ70" s="56"/>
      <c r="AR70" s="56"/>
      <c r="AS70" s="56"/>
      <c r="AT70" s="56"/>
      <c r="AU70" s="56"/>
      <c r="AV70" s="56"/>
      <c r="AW70" s="56"/>
      <c r="AX70" s="56" t="s">
        <v>814</v>
      </c>
      <c r="AY70" s="32"/>
      <c r="AZ70" s="57" t="str">
        <f t="shared" si="38"/>
        <v xml:space="preserve"> </v>
      </c>
      <c r="BA70" s="57" t="str">
        <f t="shared" si="50"/>
        <v xml:space="preserve"> </v>
      </c>
      <c r="BB70" s="57" t="str">
        <f t="shared" si="49"/>
        <v xml:space="preserve"> </v>
      </c>
      <c r="BC70" s="57" t="str">
        <f t="shared" si="48"/>
        <v xml:space="preserve"> </v>
      </c>
      <c r="BD70" s="57" t="str">
        <f t="shared" si="54"/>
        <v xml:space="preserve"> </v>
      </c>
      <c r="BE70" s="57" t="str">
        <f t="shared" ref="BE70:BE91" si="64">IF($D70=BE$2,"Prim"," ")</f>
        <v xml:space="preserve"> </v>
      </c>
      <c r="BF70" s="57" t="str">
        <f t="shared" si="43"/>
        <v xml:space="preserve"> </v>
      </c>
      <c r="BG70" s="57" t="str">
        <f t="shared" si="55"/>
        <v xml:space="preserve"> </v>
      </c>
      <c r="BH70" s="57" t="str">
        <f t="shared" si="44"/>
        <v xml:space="preserve"> </v>
      </c>
      <c r="BI70" s="57" t="str">
        <f t="shared" si="51"/>
        <v xml:space="preserve"> </v>
      </c>
      <c r="BJ70" s="57" t="str">
        <f t="shared" si="61"/>
        <v xml:space="preserve"> </v>
      </c>
      <c r="BK70" s="57" t="str">
        <f t="shared" si="57"/>
        <v xml:space="preserve"> </v>
      </c>
      <c r="BL70" s="57" t="str">
        <f t="shared" si="42"/>
        <v xml:space="preserve"> </v>
      </c>
      <c r="BM70" s="57" t="str">
        <f>IF($D70=BM$2,"Prim"," ")</f>
        <v xml:space="preserve"> </v>
      </c>
      <c r="BN70" s="57" t="str">
        <f t="shared" si="56"/>
        <v xml:space="preserve"> </v>
      </c>
      <c r="BO70" s="57" t="str">
        <f t="shared" si="63"/>
        <v xml:space="preserve"> </v>
      </c>
      <c r="BP70" s="57" t="str">
        <f t="shared" si="53"/>
        <v xml:space="preserve"> </v>
      </c>
      <c r="BQ70" s="57" t="str">
        <f t="shared" si="26"/>
        <v>Prim</v>
      </c>
      <c r="BR70" s="33"/>
      <c r="BS70" s="51" t="str">
        <f t="shared" si="62"/>
        <v>Generic onshore (Unspecified)</v>
      </c>
      <c r="BT70" s="58" t="s">
        <v>820</v>
      </c>
      <c r="BU70" s="59"/>
      <c r="BV70" s="59"/>
      <c r="BW70" s="59"/>
      <c r="BX70" s="59"/>
      <c r="BY70" s="59"/>
      <c r="BZ70" s="59"/>
      <c r="CA70" s="59"/>
      <c r="CB70" s="59"/>
      <c r="CC70" s="59"/>
      <c r="CD70" s="59"/>
      <c r="CE70" s="59"/>
      <c r="CF70" s="59"/>
      <c r="CG70" s="59"/>
      <c r="CH70" s="59"/>
      <c r="CI70" s="59"/>
      <c r="CJ70" s="60"/>
      <c r="CK70" s="44" t="str">
        <f>'List C1&amp;2 - Regions'!E25</f>
        <v>Falklands (C-Core)</v>
      </c>
      <c r="CM70" s="32" t="str">
        <f>'List E - Value &amp; Impact'!C39</f>
        <v>Semi-monthly</v>
      </c>
    </row>
    <row r="71" spans="1:91" s="34" customFormat="1" ht="141" customHeight="1">
      <c r="B71" s="54" t="s">
        <v>419</v>
      </c>
      <c r="C71" s="35" t="s">
        <v>671</v>
      </c>
      <c r="D71" s="35" t="s">
        <v>321</v>
      </c>
      <c r="E71" s="35" t="s">
        <v>88</v>
      </c>
      <c r="F71" s="35" t="s">
        <v>670</v>
      </c>
      <c r="G71" s="55"/>
      <c r="H71" s="32" t="s">
        <v>672</v>
      </c>
      <c r="I71" s="32" t="str">
        <f t="shared" si="58"/>
        <v xml:space="preserve">        9. Obtain detailed imagery of assets,       </v>
      </c>
      <c r="J71" s="64" t="s">
        <v>673</v>
      </c>
      <c r="K71" s="32" t="s">
        <v>876</v>
      </c>
      <c r="L71" s="32"/>
      <c r="M71" s="32"/>
      <c r="N71" s="55"/>
      <c r="O71" s="35">
        <v>0</v>
      </c>
      <c r="P71" s="35">
        <v>2</v>
      </c>
      <c r="Q71" s="35">
        <v>2</v>
      </c>
      <c r="R71" s="35">
        <v>2</v>
      </c>
      <c r="S71" s="35">
        <v>2</v>
      </c>
      <c r="T71" s="35" t="s">
        <v>278</v>
      </c>
      <c r="U71" s="35" t="s">
        <v>513</v>
      </c>
      <c r="V71" s="35" t="str">
        <f t="shared" si="59"/>
        <v>Generic onshore (Unspecified)</v>
      </c>
      <c r="W71" s="35" t="s">
        <v>252</v>
      </c>
      <c r="X71" s="35" t="s">
        <v>259</v>
      </c>
      <c r="Y71" s="35" t="s">
        <v>264</v>
      </c>
      <c r="Z71" s="55"/>
      <c r="AA71" s="35" t="s">
        <v>268</v>
      </c>
      <c r="AB71" s="35"/>
      <c r="AC71" s="35"/>
      <c r="AD71" s="35"/>
      <c r="AE71" s="35"/>
      <c r="AF71" s="35" t="s">
        <v>268</v>
      </c>
      <c r="AG71" s="35" t="s">
        <v>674</v>
      </c>
      <c r="AH71" s="35"/>
      <c r="AI71" s="55"/>
      <c r="AJ71" s="32" t="str">
        <f t="shared" si="60"/>
        <v xml:space="preserve">        9. Obtain detailed imagery of assets,       </v>
      </c>
      <c r="AK71" s="56"/>
      <c r="AL71" s="56"/>
      <c r="AM71" s="56"/>
      <c r="AN71" s="56"/>
      <c r="AO71" s="56"/>
      <c r="AP71" s="56"/>
      <c r="AQ71" s="56"/>
      <c r="AR71" s="56"/>
      <c r="AS71" s="56" t="s">
        <v>811</v>
      </c>
      <c r="AT71" s="56"/>
      <c r="AU71" s="56"/>
      <c r="AV71" s="56"/>
      <c r="AW71" s="56"/>
      <c r="AX71" s="56"/>
      <c r="AY71" s="32"/>
      <c r="AZ71" s="57" t="str">
        <f t="shared" si="38"/>
        <v xml:space="preserve"> </v>
      </c>
      <c r="BA71" s="57" t="str">
        <f t="shared" si="50"/>
        <v xml:space="preserve"> </v>
      </c>
      <c r="BB71" s="57" t="str">
        <f t="shared" si="49"/>
        <v xml:space="preserve"> </v>
      </c>
      <c r="BC71" s="57" t="str">
        <f t="shared" si="48"/>
        <v xml:space="preserve"> </v>
      </c>
      <c r="BD71" s="57" t="str">
        <f t="shared" si="54"/>
        <v xml:space="preserve"> </v>
      </c>
      <c r="BE71" s="57" t="str">
        <f t="shared" si="64"/>
        <v xml:space="preserve"> </v>
      </c>
      <c r="BF71" s="57" t="str">
        <f t="shared" si="43"/>
        <v xml:space="preserve"> </v>
      </c>
      <c r="BG71" s="57" t="str">
        <f t="shared" si="55"/>
        <v xml:space="preserve"> </v>
      </c>
      <c r="BH71" s="57" t="str">
        <f t="shared" si="44"/>
        <v xml:space="preserve"> </v>
      </c>
      <c r="BI71" s="57" t="str">
        <f t="shared" si="51"/>
        <v xml:space="preserve"> </v>
      </c>
      <c r="BJ71" s="57" t="str">
        <f t="shared" si="61"/>
        <v xml:space="preserve"> </v>
      </c>
      <c r="BK71" s="57" t="str">
        <f t="shared" si="57"/>
        <v xml:space="preserve"> </v>
      </c>
      <c r="BL71" s="57" t="str">
        <f t="shared" si="42"/>
        <v xml:space="preserve"> </v>
      </c>
      <c r="BM71" s="57" t="str">
        <f>IF($D71=BM$2,"Prim"," ")</f>
        <v xml:space="preserve"> </v>
      </c>
      <c r="BN71" s="57" t="str">
        <f t="shared" si="56"/>
        <v xml:space="preserve"> </v>
      </c>
      <c r="BO71" s="57" t="str">
        <f t="shared" si="63"/>
        <v xml:space="preserve"> </v>
      </c>
      <c r="BP71" s="57" t="str">
        <f t="shared" si="53"/>
        <v>Prim</v>
      </c>
      <c r="BQ71" s="57" t="s">
        <v>724</v>
      </c>
      <c r="BR71" s="33"/>
      <c r="BS71" s="51" t="str">
        <f t="shared" si="62"/>
        <v>Generic onshore (Unspecified)</v>
      </c>
      <c r="BT71" s="58" t="s">
        <v>820</v>
      </c>
      <c r="BU71" s="59"/>
      <c r="BV71" s="59"/>
      <c r="BW71" s="59"/>
      <c r="BX71" s="59"/>
      <c r="BY71" s="59"/>
      <c r="BZ71" s="59"/>
      <c r="CA71" s="59"/>
      <c r="CB71" s="59"/>
      <c r="CC71" s="59"/>
      <c r="CD71" s="59"/>
      <c r="CE71" s="59"/>
      <c r="CF71" s="59"/>
      <c r="CG71" s="59"/>
      <c r="CH71" s="59"/>
      <c r="CI71" s="59"/>
      <c r="CJ71" s="60"/>
      <c r="CK71" s="44" t="str">
        <f>'List C1&amp;2 - Regions'!E26</f>
        <v>Ireland (C-Core)</v>
      </c>
      <c r="CM71" s="32" t="str">
        <f>'List E - Value &amp; Impact'!C40</f>
        <v>Quarterly</v>
      </c>
    </row>
    <row r="72" spans="1:91" s="34" customFormat="1" ht="159" customHeight="1">
      <c r="B72" s="54" t="s">
        <v>420</v>
      </c>
      <c r="C72" s="35" t="s">
        <v>675</v>
      </c>
      <c r="D72" s="35" t="s">
        <v>321</v>
      </c>
      <c r="E72" s="35" t="s">
        <v>88</v>
      </c>
      <c r="F72" s="35" t="s">
        <v>769</v>
      </c>
      <c r="G72" s="55"/>
      <c r="H72" s="32" t="s">
        <v>676</v>
      </c>
      <c r="I72" s="32" t="str">
        <f t="shared" si="58"/>
        <v xml:space="preserve">  3. Obtain detailed vegetation information,  4. Obtain detailed land-use information,   6. Identify inland water bodies and determine water quality,     10. Fauna and presence and patterns,     </v>
      </c>
      <c r="J72" s="64" t="s">
        <v>677</v>
      </c>
      <c r="K72" s="32" t="s">
        <v>877</v>
      </c>
      <c r="L72" s="32"/>
      <c r="M72" s="32"/>
      <c r="N72" s="55"/>
      <c r="O72" s="35">
        <v>2</v>
      </c>
      <c r="P72" s="35">
        <v>2</v>
      </c>
      <c r="Q72" s="35">
        <v>2</v>
      </c>
      <c r="R72" s="35">
        <v>0</v>
      </c>
      <c r="S72" s="35">
        <v>2</v>
      </c>
      <c r="T72" s="35" t="s">
        <v>278</v>
      </c>
      <c r="U72" s="35" t="s">
        <v>513</v>
      </c>
      <c r="V72" s="35" t="str">
        <f t="shared" si="59"/>
        <v>Generic onshore (Unspecified)</v>
      </c>
      <c r="W72" s="35" t="s">
        <v>252</v>
      </c>
      <c r="X72" s="35" t="s">
        <v>260</v>
      </c>
      <c r="Y72" s="35" t="s">
        <v>264</v>
      </c>
      <c r="Z72" s="55"/>
      <c r="AA72" s="35"/>
      <c r="AB72" s="35"/>
      <c r="AC72" s="35"/>
      <c r="AD72" s="35"/>
      <c r="AE72" s="35"/>
      <c r="AF72" s="35" t="s">
        <v>274</v>
      </c>
      <c r="AG72" s="35" t="s">
        <v>674</v>
      </c>
      <c r="AH72" s="35"/>
      <c r="AI72" s="55"/>
      <c r="AJ72" s="32" t="str">
        <f t="shared" si="60"/>
        <v xml:space="preserve">  3. Obtain detailed vegetation information,  4. Obtain detailed land-use information,   6. Identify inland water bodies and determine water quality,     10. Fauna and presence and patterns,     </v>
      </c>
      <c r="AK72" s="56"/>
      <c r="AL72" s="56"/>
      <c r="AM72" s="56" t="s">
        <v>988</v>
      </c>
      <c r="AN72" s="56" t="s">
        <v>806</v>
      </c>
      <c r="AO72" s="56"/>
      <c r="AP72" s="56" t="s">
        <v>808</v>
      </c>
      <c r="AQ72" s="56"/>
      <c r="AR72" s="56"/>
      <c r="AS72" s="56"/>
      <c r="AT72" s="56" t="s">
        <v>842</v>
      </c>
      <c r="AU72" s="56"/>
      <c r="AV72" s="56"/>
      <c r="AW72" s="56"/>
      <c r="AX72" s="56"/>
      <c r="AY72" s="32"/>
      <c r="AZ72" s="57" t="str">
        <f t="shared" si="38"/>
        <v xml:space="preserve"> </v>
      </c>
      <c r="BA72" s="57" t="str">
        <f t="shared" si="50"/>
        <v xml:space="preserve"> </v>
      </c>
      <c r="BB72" s="57" t="str">
        <f t="shared" si="49"/>
        <v xml:space="preserve"> </v>
      </c>
      <c r="BC72" s="57" t="str">
        <f t="shared" si="48"/>
        <v xml:space="preserve"> </v>
      </c>
      <c r="BD72" s="57" t="str">
        <f t="shared" si="54"/>
        <v xml:space="preserve"> </v>
      </c>
      <c r="BE72" s="57" t="str">
        <f t="shared" si="64"/>
        <v xml:space="preserve"> </v>
      </c>
      <c r="BF72" s="57" t="str">
        <f t="shared" si="43"/>
        <v xml:space="preserve"> </v>
      </c>
      <c r="BG72" s="57" t="str">
        <f t="shared" si="55"/>
        <v xml:space="preserve"> </v>
      </c>
      <c r="BH72" s="57" t="str">
        <f t="shared" si="44"/>
        <v xml:space="preserve"> </v>
      </c>
      <c r="BI72" s="57" t="str">
        <f t="shared" si="51"/>
        <v xml:space="preserve"> </v>
      </c>
      <c r="BJ72" s="57" t="str">
        <f t="shared" si="61"/>
        <v xml:space="preserve"> </v>
      </c>
      <c r="BK72" s="57" t="str">
        <f t="shared" si="57"/>
        <v xml:space="preserve"> </v>
      </c>
      <c r="BL72" s="57" t="str">
        <f t="shared" si="42"/>
        <v xml:space="preserve"> </v>
      </c>
      <c r="BM72" s="57" t="s">
        <v>724</v>
      </c>
      <c r="BN72" s="57" t="s">
        <v>724</v>
      </c>
      <c r="BO72" s="57" t="str">
        <f t="shared" si="63"/>
        <v xml:space="preserve"> </v>
      </c>
      <c r="BP72" s="57" t="str">
        <f t="shared" si="53"/>
        <v>Prim</v>
      </c>
      <c r="BQ72" s="57" t="str">
        <f t="shared" ref="BQ72:BQ91" si="65">IF($D72=BQ$2,"Prim"," ")</f>
        <v xml:space="preserve"> </v>
      </c>
      <c r="BR72" s="33"/>
      <c r="BS72" s="51" t="str">
        <f t="shared" si="62"/>
        <v>Generic onshore (Unspecified)</v>
      </c>
      <c r="BT72" s="58" t="s">
        <v>820</v>
      </c>
      <c r="BU72" s="59"/>
      <c r="BV72" s="59"/>
      <c r="BW72" s="59"/>
      <c r="BX72" s="59"/>
      <c r="BY72" s="59"/>
      <c r="BZ72" s="59"/>
      <c r="CA72" s="59"/>
      <c r="CB72" s="59"/>
      <c r="CC72" s="59"/>
      <c r="CD72" s="59"/>
      <c r="CE72" s="59"/>
      <c r="CF72" s="59"/>
      <c r="CG72" s="59"/>
      <c r="CH72" s="59"/>
      <c r="CI72" s="59"/>
      <c r="CJ72" s="60"/>
      <c r="CK72" s="44" t="str">
        <f>'List C1&amp;2 - Regions'!E27</f>
        <v>Morocco / Western Sahara (C-Core)</v>
      </c>
      <c r="CM72" s="32" t="str">
        <f>'List E - Value &amp; Impact'!C41</f>
        <v>Semi-annually</v>
      </c>
    </row>
    <row r="73" spans="1:91" s="34" customFormat="1" ht="170.25" customHeight="1">
      <c r="B73" s="54" t="s">
        <v>421</v>
      </c>
      <c r="C73" s="35" t="s">
        <v>678</v>
      </c>
      <c r="D73" s="35" t="s">
        <v>556</v>
      </c>
      <c r="E73" s="35" t="s">
        <v>88</v>
      </c>
      <c r="F73" s="35" t="s">
        <v>670</v>
      </c>
      <c r="G73" s="55"/>
      <c r="H73" s="32" t="s">
        <v>679</v>
      </c>
      <c r="I73" s="32" t="str">
        <f t="shared" si="58"/>
        <v xml:space="preserve">  3. Obtain detailed vegetation information,  4. Obtain detailed land-use information,   6. Identify inland water bodies and determine water quality,    9. Obtain detailed imagery of assets,       </v>
      </c>
      <c r="J73" s="64" t="s">
        <v>680</v>
      </c>
      <c r="K73" s="32" t="s">
        <v>865</v>
      </c>
      <c r="L73" s="64" t="s">
        <v>947</v>
      </c>
      <c r="M73" s="64" t="s">
        <v>350</v>
      </c>
      <c r="N73" s="55"/>
      <c r="O73" s="35">
        <v>1</v>
      </c>
      <c r="P73" s="35">
        <v>3</v>
      </c>
      <c r="Q73" s="35">
        <v>3</v>
      </c>
      <c r="R73" s="35">
        <v>1</v>
      </c>
      <c r="S73" s="35">
        <v>1</v>
      </c>
      <c r="T73" s="35" t="s">
        <v>175</v>
      </c>
      <c r="U73" s="35" t="s">
        <v>491</v>
      </c>
      <c r="V73" s="35" t="str">
        <f t="shared" si="59"/>
        <v>Generic onshore (Unspecified)</v>
      </c>
      <c r="W73" s="35"/>
      <c r="X73" s="35"/>
      <c r="Y73" s="35" t="s">
        <v>264</v>
      </c>
      <c r="Z73" s="55"/>
      <c r="AA73" s="35"/>
      <c r="AB73" s="35"/>
      <c r="AC73" s="35"/>
      <c r="AD73" s="35"/>
      <c r="AE73" s="35"/>
      <c r="AF73" s="35" t="s">
        <v>268</v>
      </c>
      <c r="AG73" s="35" t="s">
        <v>674</v>
      </c>
      <c r="AH73" s="35"/>
      <c r="AI73" s="55"/>
      <c r="AJ73" s="32" t="str">
        <f t="shared" si="60"/>
        <v xml:space="preserve">  3. Obtain detailed vegetation information,  4. Obtain detailed land-use information,   6. Identify inland water bodies and determine water quality,    9. Obtain detailed imagery of assets,       </v>
      </c>
      <c r="AK73" s="56"/>
      <c r="AL73" s="56"/>
      <c r="AM73" s="56" t="s">
        <v>988</v>
      </c>
      <c r="AN73" s="56" t="s">
        <v>806</v>
      </c>
      <c r="AO73" s="56"/>
      <c r="AP73" s="56" t="s">
        <v>808</v>
      </c>
      <c r="AQ73" s="56"/>
      <c r="AR73" s="56"/>
      <c r="AS73" s="56" t="s">
        <v>811</v>
      </c>
      <c r="AT73" s="56"/>
      <c r="AU73" s="56"/>
      <c r="AV73" s="56"/>
      <c r="AW73" s="56"/>
      <c r="AX73" s="56"/>
      <c r="AY73" s="32"/>
      <c r="AZ73" s="57" t="str">
        <f t="shared" si="38"/>
        <v xml:space="preserve"> </v>
      </c>
      <c r="BA73" s="57" t="str">
        <f t="shared" si="50"/>
        <v xml:space="preserve"> </v>
      </c>
      <c r="BB73" s="57" t="str">
        <f t="shared" si="49"/>
        <v xml:space="preserve"> </v>
      </c>
      <c r="BC73" s="57" t="s">
        <v>724</v>
      </c>
      <c r="BD73" s="57" t="str">
        <f t="shared" si="54"/>
        <v xml:space="preserve"> </v>
      </c>
      <c r="BE73" s="57" t="str">
        <f t="shared" si="64"/>
        <v xml:space="preserve"> </v>
      </c>
      <c r="BF73" s="57" t="str">
        <f t="shared" si="43"/>
        <v xml:space="preserve"> </v>
      </c>
      <c r="BG73" s="57" t="str">
        <f t="shared" si="55"/>
        <v xml:space="preserve"> </v>
      </c>
      <c r="BH73" s="57" t="str">
        <f t="shared" si="44"/>
        <v xml:space="preserve"> </v>
      </c>
      <c r="BI73" s="57" t="str">
        <f t="shared" si="51"/>
        <v xml:space="preserve"> </v>
      </c>
      <c r="BJ73" s="57" t="str">
        <f t="shared" si="61"/>
        <v xml:space="preserve"> </v>
      </c>
      <c r="BK73" s="57" t="str">
        <f t="shared" si="57"/>
        <v xml:space="preserve"> </v>
      </c>
      <c r="BL73" s="57" t="str">
        <f t="shared" si="42"/>
        <v xml:space="preserve"> </v>
      </c>
      <c r="BM73" s="57" t="str">
        <f t="shared" ref="BM73:BN91" si="66">IF($D73=BM$2,"Prim"," ")</f>
        <v>Prim</v>
      </c>
      <c r="BN73" s="57" t="str">
        <f t="shared" si="66"/>
        <v xml:space="preserve"> </v>
      </c>
      <c r="BO73" s="57" t="str">
        <f t="shared" si="63"/>
        <v xml:space="preserve"> </v>
      </c>
      <c r="BP73" s="57" t="str">
        <f t="shared" si="53"/>
        <v xml:space="preserve"> </v>
      </c>
      <c r="BQ73" s="57" t="str">
        <f t="shared" si="65"/>
        <v xml:space="preserve"> </v>
      </c>
      <c r="BR73" s="33"/>
      <c r="BS73" s="51" t="str">
        <f t="shared" si="62"/>
        <v>Generic onshore (Unspecified)</v>
      </c>
      <c r="BT73" s="58" t="s">
        <v>820</v>
      </c>
      <c r="BU73" s="59"/>
      <c r="BV73" s="59"/>
      <c r="BW73" s="59"/>
      <c r="BX73" s="59"/>
      <c r="BY73" s="59"/>
      <c r="BZ73" s="59"/>
      <c r="CA73" s="59"/>
      <c r="CB73" s="59"/>
      <c r="CC73" s="59"/>
      <c r="CD73" s="59"/>
      <c r="CE73" s="59"/>
      <c r="CF73" s="59"/>
      <c r="CG73" s="59"/>
      <c r="CH73" s="59"/>
      <c r="CI73" s="59"/>
      <c r="CJ73" s="60"/>
      <c r="CK73" s="44" t="str">
        <f>'List C1&amp;2 - Regions'!E28</f>
        <v>Mozambique (CLS)</v>
      </c>
      <c r="CM73" s="32" t="str">
        <f>'List E - Value &amp; Impact'!C42</f>
        <v>Annually</v>
      </c>
    </row>
    <row r="74" spans="1:91" s="34" customFormat="1" ht="191.25">
      <c r="B74" s="54" t="s">
        <v>422</v>
      </c>
      <c r="C74" s="35" t="s">
        <v>729</v>
      </c>
      <c r="D74" s="35" t="s">
        <v>321</v>
      </c>
      <c r="E74" s="35" t="s">
        <v>88</v>
      </c>
      <c r="F74" s="35" t="s">
        <v>728</v>
      </c>
      <c r="G74" s="55"/>
      <c r="H74" s="32" t="s">
        <v>1063</v>
      </c>
      <c r="I74" s="32" t="str">
        <f t="shared" ref="I74:I80" si="67">AJ74</f>
        <v xml:space="preserve">1. Obtain detailed topographic information, 2. Obtain detailed terrain characterisation,         11. Determine lithology, mineralogy and structural properties of the near surface,    14. Obtain detailed imagery of the surface,  </v>
      </c>
      <c r="J74" s="64" t="s">
        <v>730</v>
      </c>
      <c r="K74" s="32" t="s">
        <v>731</v>
      </c>
      <c r="L74" s="32" t="s">
        <v>732</v>
      </c>
      <c r="M74" s="64" t="s">
        <v>948</v>
      </c>
      <c r="N74" s="55"/>
      <c r="O74" s="35">
        <v>4</v>
      </c>
      <c r="P74" s="35">
        <v>4</v>
      </c>
      <c r="Q74" s="35">
        <v>2</v>
      </c>
      <c r="R74" s="35">
        <v>1</v>
      </c>
      <c r="S74" s="35">
        <v>1</v>
      </c>
      <c r="T74" s="35" t="s">
        <v>278</v>
      </c>
      <c r="U74" s="35" t="s">
        <v>513</v>
      </c>
      <c r="V74" s="35" t="str">
        <f t="shared" si="59"/>
        <v>Generic onshore (Unspecified)</v>
      </c>
      <c r="W74" s="35" t="s">
        <v>252</v>
      </c>
      <c r="X74" s="35" t="s">
        <v>733</v>
      </c>
      <c r="Y74" s="35" t="s">
        <v>264</v>
      </c>
      <c r="Z74" s="55"/>
      <c r="AA74" s="35" t="s">
        <v>634</v>
      </c>
      <c r="AB74" s="35"/>
      <c r="AC74" s="35"/>
      <c r="AD74" s="35"/>
      <c r="AE74" s="35"/>
      <c r="AF74" s="35" t="s">
        <v>274</v>
      </c>
      <c r="AG74" s="35" t="s">
        <v>581</v>
      </c>
      <c r="AH74" s="35"/>
      <c r="AI74" s="55"/>
      <c r="AJ74" s="32" t="str">
        <f t="shared" ref="AJ74:AJ80" si="68">CONCATENATE(AK74," ",AL74," ",AM74," ",AN74," ",AO74," ",AP74," ",AQ74," ",AR74," ",AS74," ",AT74," ",AU74," ",AV74," ",AW74," ",AX74," ")</f>
        <v xml:space="preserve">1. Obtain detailed topographic information, 2. Obtain detailed terrain characterisation,         11. Determine lithology, mineralogy and structural properties of the near surface,    14. Obtain detailed imagery of the surface,  </v>
      </c>
      <c r="AK74" s="56" t="s">
        <v>804</v>
      </c>
      <c r="AL74" s="56" t="s">
        <v>805</v>
      </c>
      <c r="AM74" s="56"/>
      <c r="AN74" s="56"/>
      <c r="AO74" s="56"/>
      <c r="AP74" s="56"/>
      <c r="AQ74" s="56"/>
      <c r="AR74" s="56"/>
      <c r="AS74" s="56"/>
      <c r="AT74" s="56"/>
      <c r="AU74" s="56" t="s">
        <v>812</v>
      </c>
      <c r="AV74" s="56"/>
      <c r="AW74" s="56"/>
      <c r="AX74" s="56" t="s">
        <v>814</v>
      </c>
      <c r="AY74" s="32"/>
      <c r="AZ74" s="57" t="str">
        <f t="shared" ref="AZ74:AZ91" si="69">IF($D74=AZ$2,"Prim"," ")</f>
        <v xml:space="preserve"> </v>
      </c>
      <c r="BA74" s="57" t="str">
        <f t="shared" si="50"/>
        <v xml:space="preserve"> </v>
      </c>
      <c r="BB74" s="57" t="str">
        <f t="shared" si="49"/>
        <v xml:space="preserve"> </v>
      </c>
      <c r="BC74" s="57" t="str">
        <f t="shared" ref="BC74:BC91" si="70">IF($D74=BC$2,"Prim"," ")</f>
        <v xml:space="preserve"> </v>
      </c>
      <c r="BD74" s="57" t="str">
        <f t="shared" si="54"/>
        <v xml:space="preserve"> </v>
      </c>
      <c r="BE74" s="57" t="str">
        <f t="shared" si="64"/>
        <v xml:space="preserve"> </v>
      </c>
      <c r="BF74" s="57" t="str">
        <f t="shared" si="43"/>
        <v xml:space="preserve"> </v>
      </c>
      <c r="BG74" s="57" t="str">
        <f t="shared" si="55"/>
        <v xml:space="preserve"> </v>
      </c>
      <c r="BH74" s="57" t="str">
        <f t="shared" si="44"/>
        <v xml:space="preserve"> </v>
      </c>
      <c r="BI74" s="57" t="str">
        <f t="shared" si="51"/>
        <v xml:space="preserve"> </v>
      </c>
      <c r="BJ74" s="57" t="str">
        <f t="shared" si="61"/>
        <v xml:space="preserve"> </v>
      </c>
      <c r="BK74" s="57" t="str">
        <f t="shared" si="57"/>
        <v xml:space="preserve"> </v>
      </c>
      <c r="BL74" s="57" t="str">
        <f t="shared" ref="BL74:BL91" si="71">IF($D74=BL$2,"Prim"," ")</f>
        <v xml:space="preserve"> </v>
      </c>
      <c r="BM74" s="57" t="str">
        <f t="shared" si="66"/>
        <v xml:space="preserve"> </v>
      </c>
      <c r="BN74" s="57" t="str">
        <f t="shared" si="66"/>
        <v xml:space="preserve"> </v>
      </c>
      <c r="BO74" s="57" t="str">
        <f t="shared" si="63"/>
        <v xml:space="preserve"> </v>
      </c>
      <c r="BP74" s="57" t="str">
        <f t="shared" si="53"/>
        <v>Prim</v>
      </c>
      <c r="BQ74" s="57" t="str">
        <f t="shared" si="65"/>
        <v xml:space="preserve"> </v>
      </c>
      <c r="BR74" s="33"/>
      <c r="BS74" s="51" t="str">
        <f t="shared" si="62"/>
        <v>Generic onshore (Unspecified)</v>
      </c>
      <c r="BT74" s="58" t="s">
        <v>820</v>
      </c>
      <c r="BU74" s="59"/>
      <c r="BV74" s="59"/>
      <c r="BW74" s="59"/>
      <c r="BX74" s="59"/>
      <c r="BY74" s="59"/>
      <c r="BZ74" s="59"/>
      <c r="CA74" s="59"/>
      <c r="CB74" s="59"/>
      <c r="CC74" s="59"/>
      <c r="CD74" s="59"/>
      <c r="CE74" s="59"/>
      <c r="CF74" s="59"/>
      <c r="CG74" s="59"/>
      <c r="CH74" s="59"/>
      <c r="CI74" s="59"/>
      <c r="CJ74" s="60"/>
      <c r="CK74" s="44" t="str">
        <f>'List C1&amp;2 - Regions'!E29</f>
        <v>Myanmar (C-Core)</v>
      </c>
      <c r="CM74" s="32" t="str">
        <f>'List E - Value &amp; Impact'!C43</f>
        <v>Specific stage in lifecycle</v>
      </c>
    </row>
    <row r="75" spans="1:91" s="34" customFormat="1" ht="164.25" customHeight="1">
      <c r="B75" s="54" t="s">
        <v>423</v>
      </c>
      <c r="C75" s="35" t="s">
        <v>734</v>
      </c>
      <c r="D75" s="35" t="s">
        <v>321</v>
      </c>
      <c r="E75" s="35" t="s">
        <v>88</v>
      </c>
      <c r="F75" s="35" t="s">
        <v>728</v>
      </c>
      <c r="G75" s="55"/>
      <c r="H75" s="32" t="s">
        <v>735</v>
      </c>
      <c r="I75" s="32" t="str">
        <f t="shared" si="67"/>
        <v xml:space="preserve">          11. Determine lithology, mineralogy and structural properties of the near surface,     </v>
      </c>
      <c r="J75" s="64" t="s">
        <v>736</v>
      </c>
      <c r="K75" s="32" t="s">
        <v>737</v>
      </c>
      <c r="L75" s="35" t="s">
        <v>1064</v>
      </c>
      <c r="M75" s="32"/>
      <c r="N75" s="55"/>
      <c r="O75" s="35">
        <v>3</v>
      </c>
      <c r="P75" s="35">
        <v>2</v>
      </c>
      <c r="Q75" s="35">
        <v>3</v>
      </c>
      <c r="R75" s="35">
        <v>1</v>
      </c>
      <c r="S75" s="35">
        <v>1</v>
      </c>
      <c r="T75" s="35" t="s">
        <v>186</v>
      </c>
      <c r="U75" s="35" t="s">
        <v>1065</v>
      </c>
      <c r="V75" s="35" t="str">
        <f t="shared" si="59"/>
        <v>Generic onshore (Unspecified)</v>
      </c>
      <c r="W75" s="35" t="s">
        <v>252</v>
      </c>
      <c r="X75" s="35" t="s">
        <v>733</v>
      </c>
      <c r="Y75" s="35" t="s">
        <v>264</v>
      </c>
      <c r="Z75" s="55"/>
      <c r="AA75" s="35" t="s">
        <v>634</v>
      </c>
      <c r="AB75" s="35"/>
      <c r="AC75" s="35"/>
      <c r="AD75" s="35"/>
      <c r="AE75" s="35"/>
      <c r="AF75" s="35" t="s">
        <v>274</v>
      </c>
      <c r="AG75" s="35" t="s">
        <v>581</v>
      </c>
      <c r="AH75" s="35"/>
      <c r="AI75" s="55"/>
      <c r="AJ75" s="32" t="str">
        <f t="shared" si="68"/>
        <v xml:space="preserve">          11. Determine lithology, mineralogy and structural properties of the near surface,     </v>
      </c>
      <c r="AK75" s="56"/>
      <c r="AL75" s="56"/>
      <c r="AM75" s="56"/>
      <c r="AN75" s="56"/>
      <c r="AO75" s="56"/>
      <c r="AP75" s="56"/>
      <c r="AQ75" s="56"/>
      <c r="AR75" s="56"/>
      <c r="AS75" s="56"/>
      <c r="AT75" s="56"/>
      <c r="AU75" s="56" t="s">
        <v>812</v>
      </c>
      <c r="AV75" s="56"/>
      <c r="AW75" s="56"/>
      <c r="AX75" s="56"/>
      <c r="AY75" s="32"/>
      <c r="AZ75" s="57" t="str">
        <f t="shared" si="69"/>
        <v xml:space="preserve"> </v>
      </c>
      <c r="BA75" s="57" t="str">
        <f t="shared" si="50"/>
        <v xml:space="preserve"> </v>
      </c>
      <c r="BB75" s="57" t="str">
        <f t="shared" si="49"/>
        <v xml:space="preserve"> </v>
      </c>
      <c r="BC75" s="57" t="str">
        <f t="shared" si="70"/>
        <v xml:space="preserve"> </v>
      </c>
      <c r="BD75" s="57" t="str">
        <f t="shared" si="54"/>
        <v xml:space="preserve"> </v>
      </c>
      <c r="BE75" s="57" t="str">
        <f t="shared" si="64"/>
        <v xml:space="preserve"> </v>
      </c>
      <c r="BF75" s="57" t="s">
        <v>724</v>
      </c>
      <c r="BG75" s="57" t="str">
        <f t="shared" si="55"/>
        <v xml:space="preserve"> </v>
      </c>
      <c r="BH75" s="57" t="str">
        <f t="shared" si="44"/>
        <v xml:space="preserve"> </v>
      </c>
      <c r="BI75" s="57" t="s">
        <v>724</v>
      </c>
      <c r="BJ75" s="57" t="str">
        <f t="shared" si="61"/>
        <v xml:space="preserve"> </v>
      </c>
      <c r="BK75" s="57" t="str">
        <f t="shared" si="57"/>
        <v xml:space="preserve"> </v>
      </c>
      <c r="BL75" s="57" t="str">
        <f t="shared" si="71"/>
        <v xml:space="preserve"> </v>
      </c>
      <c r="BM75" s="57" t="str">
        <f t="shared" si="66"/>
        <v xml:space="preserve"> </v>
      </c>
      <c r="BN75" s="57" t="str">
        <f t="shared" si="66"/>
        <v xml:space="preserve"> </v>
      </c>
      <c r="BO75" s="57" t="str">
        <f t="shared" si="63"/>
        <v xml:space="preserve"> </v>
      </c>
      <c r="BP75" s="57" t="str">
        <f t="shared" si="53"/>
        <v>Prim</v>
      </c>
      <c r="BQ75" s="57" t="str">
        <f t="shared" si="65"/>
        <v xml:space="preserve"> </v>
      </c>
      <c r="BR75" s="33"/>
      <c r="BS75" s="51" t="str">
        <f t="shared" si="62"/>
        <v>Generic onshore (Unspecified)</v>
      </c>
      <c r="BT75" s="58" t="s">
        <v>820</v>
      </c>
      <c r="BU75" s="59"/>
      <c r="BV75" s="59"/>
      <c r="BW75" s="59"/>
      <c r="BX75" s="59"/>
      <c r="BY75" s="59"/>
      <c r="BZ75" s="59"/>
      <c r="CA75" s="59"/>
      <c r="CB75" s="59"/>
      <c r="CC75" s="59"/>
      <c r="CD75" s="59"/>
      <c r="CE75" s="59"/>
      <c r="CF75" s="59"/>
      <c r="CG75" s="59"/>
      <c r="CH75" s="59"/>
      <c r="CI75" s="59"/>
      <c r="CJ75" s="60"/>
      <c r="CK75" s="44" t="str">
        <f>'List C1&amp;2 - Regions'!E30</f>
        <v>South Africa (CLS)</v>
      </c>
      <c r="CM75" s="32" t="str">
        <f>'List E - Value &amp; Impact'!C44</f>
        <v>Not important</v>
      </c>
    </row>
    <row r="76" spans="1:91" s="34" customFormat="1" ht="204">
      <c r="B76" s="54" t="s">
        <v>428</v>
      </c>
      <c r="C76" s="35" t="s">
        <v>738</v>
      </c>
      <c r="D76" s="35" t="s">
        <v>316</v>
      </c>
      <c r="E76" s="35" t="s">
        <v>88</v>
      </c>
      <c r="F76" s="35" t="s">
        <v>728</v>
      </c>
      <c r="G76" s="55"/>
      <c r="H76" s="32" t="s">
        <v>739</v>
      </c>
      <c r="I76" s="32" t="str">
        <f t="shared" si="67"/>
        <v xml:space="preserve">1. Obtain detailed topographic information, 2. Obtain detailed terrain characterisation, 3. Obtain detailed vegetation information,   5. Identify location and condition of transport infrastructure,          14. Obtain detailed imagery of the surface,  </v>
      </c>
      <c r="J76" s="64" t="s">
        <v>620</v>
      </c>
      <c r="K76" s="32" t="s">
        <v>878</v>
      </c>
      <c r="L76" s="32" t="s">
        <v>740</v>
      </c>
      <c r="M76" s="32"/>
      <c r="N76" s="55"/>
      <c r="O76" s="35">
        <v>2</v>
      </c>
      <c r="P76" s="35">
        <v>2</v>
      </c>
      <c r="Q76" s="35">
        <v>0</v>
      </c>
      <c r="R76" s="35">
        <v>0</v>
      </c>
      <c r="S76" s="35">
        <v>0</v>
      </c>
      <c r="T76" s="35" t="s">
        <v>278</v>
      </c>
      <c r="U76" s="35" t="s">
        <v>513</v>
      </c>
      <c r="V76" s="35" t="str">
        <f t="shared" si="59"/>
        <v>Generic onshore (Unspecified)</v>
      </c>
      <c r="W76" s="35" t="s">
        <v>252</v>
      </c>
      <c r="X76" s="35" t="s">
        <v>733</v>
      </c>
      <c r="Y76" s="35" t="s">
        <v>264</v>
      </c>
      <c r="Z76" s="55"/>
      <c r="AA76" s="35" t="s">
        <v>634</v>
      </c>
      <c r="AB76" s="35"/>
      <c r="AC76" s="35"/>
      <c r="AD76" s="35"/>
      <c r="AE76" s="35"/>
      <c r="AF76" s="35" t="s">
        <v>274</v>
      </c>
      <c r="AG76" s="35" t="s">
        <v>581</v>
      </c>
      <c r="AH76" s="35"/>
      <c r="AI76" s="55"/>
      <c r="AJ76" s="32" t="str">
        <f t="shared" si="68"/>
        <v xml:space="preserve">1. Obtain detailed topographic information, 2. Obtain detailed terrain characterisation, 3. Obtain detailed vegetation information,   5. Identify location and condition of transport infrastructure,          14. Obtain detailed imagery of the surface,  </v>
      </c>
      <c r="AK76" s="56" t="s">
        <v>804</v>
      </c>
      <c r="AL76" s="56" t="s">
        <v>805</v>
      </c>
      <c r="AM76" s="56" t="s">
        <v>988</v>
      </c>
      <c r="AN76" s="56"/>
      <c r="AO76" s="56" t="s">
        <v>807</v>
      </c>
      <c r="AP76" s="56"/>
      <c r="AQ76" s="56"/>
      <c r="AR76" s="56"/>
      <c r="AS76" s="56"/>
      <c r="AT76" s="56"/>
      <c r="AU76" s="56"/>
      <c r="AV76" s="56"/>
      <c r="AW76" s="56"/>
      <c r="AX76" s="56" t="s">
        <v>814</v>
      </c>
      <c r="AY76" s="32"/>
      <c r="AZ76" s="57" t="str">
        <f t="shared" si="69"/>
        <v xml:space="preserve"> </v>
      </c>
      <c r="BA76" s="57" t="str">
        <f t="shared" si="50"/>
        <v xml:space="preserve"> </v>
      </c>
      <c r="BB76" s="57" t="str">
        <f t="shared" si="49"/>
        <v xml:space="preserve"> </v>
      </c>
      <c r="BC76" s="57" t="str">
        <f t="shared" si="70"/>
        <v xml:space="preserve"> </v>
      </c>
      <c r="BD76" s="57" t="str">
        <f t="shared" si="54"/>
        <v xml:space="preserve"> </v>
      </c>
      <c r="BE76" s="57" t="str">
        <f t="shared" si="64"/>
        <v xml:space="preserve"> </v>
      </c>
      <c r="BF76" s="57" t="str">
        <f t="shared" si="43"/>
        <v xml:space="preserve"> </v>
      </c>
      <c r="BG76" s="57" t="str">
        <f t="shared" si="55"/>
        <v xml:space="preserve"> </v>
      </c>
      <c r="BH76" s="57" t="str">
        <f t="shared" si="44"/>
        <v xml:space="preserve"> </v>
      </c>
      <c r="BI76" s="57" t="str">
        <f t="shared" si="51"/>
        <v xml:space="preserve"> </v>
      </c>
      <c r="BJ76" s="57" t="str">
        <f t="shared" si="61"/>
        <v xml:space="preserve"> </v>
      </c>
      <c r="BK76" s="57" t="str">
        <f t="shared" si="57"/>
        <v xml:space="preserve"> </v>
      </c>
      <c r="BL76" s="57" t="str">
        <f t="shared" si="71"/>
        <v xml:space="preserve"> </v>
      </c>
      <c r="BM76" s="57" t="str">
        <f t="shared" si="66"/>
        <v xml:space="preserve"> </v>
      </c>
      <c r="BN76" s="57" t="str">
        <f t="shared" si="66"/>
        <v>Prim</v>
      </c>
      <c r="BO76" s="57" t="str">
        <f t="shared" si="63"/>
        <v xml:space="preserve"> </v>
      </c>
      <c r="BP76" s="57" t="str">
        <f t="shared" si="53"/>
        <v xml:space="preserve"> </v>
      </c>
      <c r="BQ76" s="57" t="str">
        <f t="shared" si="65"/>
        <v xml:space="preserve"> </v>
      </c>
      <c r="BR76" s="33"/>
      <c r="BS76" s="51" t="str">
        <f t="shared" si="62"/>
        <v>Generic onshore (Unspecified)</v>
      </c>
      <c r="BT76" s="58" t="s">
        <v>820</v>
      </c>
      <c r="BU76" s="59"/>
      <c r="BV76" s="59"/>
      <c r="BW76" s="59"/>
      <c r="BX76" s="59"/>
      <c r="BY76" s="59"/>
      <c r="BZ76" s="59"/>
      <c r="CA76" s="59"/>
      <c r="CB76" s="59"/>
      <c r="CC76" s="59"/>
      <c r="CD76" s="59"/>
      <c r="CE76" s="59"/>
      <c r="CF76" s="59"/>
      <c r="CG76" s="59"/>
      <c r="CH76" s="59"/>
      <c r="CI76" s="59"/>
      <c r="CJ76" s="60"/>
      <c r="CK76" s="44" t="str">
        <f>'List C1&amp;2 - Regions'!E31</f>
        <v>South China Sea (C-Core)</v>
      </c>
      <c r="CM76" s="32">
        <f>'List E - Value &amp; Impact'!C45</f>
        <v>0</v>
      </c>
    </row>
    <row r="77" spans="1:91" s="34" customFormat="1" ht="161.25" customHeight="1">
      <c r="B77" s="54" t="s">
        <v>429</v>
      </c>
      <c r="C77" s="35" t="s">
        <v>1066</v>
      </c>
      <c r="D77" s="35" t="s">
        <v>316</v>
      </c>
      <c r="E77" s="35" t="s">
        <v>88</v>
      </c>
      <c r="F77" s="35" t="s">
        <v>795</v>
      </c>
      <c r="G77" s="55"/>
      <c r="H77" s="32" t="s">
        <v>1067</v>
      </c>
      <c r="I77" s="32" t="str">
        <f t="shared" si="67"/>
        <v xml:space="preserve">           12. Identify the presence of sub-surface or covered infrastructure,    </v>
      </c>
      <c r="J77" s="64" t="s">
        <v>879</v>
      </c>
      <c r="K77" s="32" t="s">
        <v>859</v>
      </c>
      <c r="L77" s="32"/>
      <c r="M77" s="32"/>
      <c r="N77" s="55"/>
      <c r="O77" s="35">
        <v>4</v>
      </c>
      <c r="P77" s="35">
        <v>4</v>
      </c>
      <c r="Q77" s="35">
        <v>3</v>
      </c>
      <c r="R77" s="35">
        <v>3</v>
      </c>
      <c r="S77" s="35">
        <v>3</v>
      </c>
      <c r="T77" s="35" t="s">
        <v>964</v>
      </c>
      <c r="U77" s="35" t="s">
        <v>965</v>
      </c>
      <c r="V77" s="35" t="str">
        <f t="shared" si="59"/>
        <v>Generic onshore (Unspecified)</v>
      </c>
      <c r="W77" s="35" t="s">
        <v>252</v>
      </c>
      <c r="X77" s="35" t="s">
        <v>966</v>
      </c>
      <c r="Y77" s="35" t="s">
        <v>264</v>
      </c>
      <c r="Z77" s="55"/>
      <c r="AA77" s="35"/>
      <c r="AB77" s="35"/>
      <c r="AC77" s="35"/>
      <c r="AD77" s="35"/>
      <c r="AE77" s="35"/>
      <c r="AF77" s="35" t="s">
        <v>274</v>
      </c>
      <c r="AG77" s="35" t="s">
        <v>581</v>
      </c>
      <c r="AH77" s="35"/>
      <c r="AI77" s="55"/>
      <c r="AJ77" s="32" t="str">
        <f t="shared" si="68"/>
        <v xml:space="preserve">           12. Identify the presence of sub-surface or covered infrastructure,    </v>
      </c>
      <c r="AK77" s="56"/>
      <c r="AL77" s="56"/>
      <c r="AM77" s="56"/>
      <c r="AN77" s="56"/>
      <c r="AO77" s="56"/>
      <c r="AP77" s="56"/>
      <c r="AQ77" s="56"/>
      <c r="AR77" s="56"/>
      <c r="AS77" s="56"/>
      <c r="AT77" s="56"/>
      <c r="AU77" s="56"/>
      <c r="AV77" s="56" t="s">
        <v>996</v>
      </c>
      <c r="AW77" s="56"/>
      <c r="AX77" s="56"/>
      <c r="AY77" s="32"/>
      <c r="AZ77" s="57" t="str">
        <f t="shared" si="69"/>
        <v xml:space="preserve"> </v>
      </c>
      <c r="BA77" s="57" t="str">
        <f t="shared" si="50"/>
        <v xml:space="preserve"> </v>
      </c>
      <c r="BB77" s="57" t="str">
        <f t="shared" si="49"/>
        <v xml:space="preserve"> </v>
      </c>
      <c r="BC77" s="57" t="str">
        <f t="shared" si="70"/>
        <v xml:space="preserve"> </v>
      </c>
      <c r="BD77" s="57" t="str">
        <f t="shared" si="54"/>
        <v xml:space="preserve"> </v>
      </c>
      <c r="BE77" s="57" t="str">
        <f t="shared" si="64"/>
        <v xml:space="preserve"> </v>
      </c>
      <c r="BF77" s="57" t="str">
        <f t="shared" ref="BF77:BF91" si="72">IF($D77=BF$2,"Prim"," ")</f>
        <v xml:space="preserve"> </v>
      </c>
      <c r="BG77" s="57" t="str">
        <f t="shared" si="55"/>
        <v xml:space="preserve"> </v>
      </c>
      <c r="BH77" s="57" t="str">
        <f t="shared" si="44"/>
        <v xml:space="preserve"> </v>
      </c>
      <c r="BI77" s="57" t="str">
        <f t="shared" si="51"/>
        <v xml:space="preserve"> </v>
      </c>
      <c r="BJ77" s="57" t="str">
        <f t="shared" si="61"/>
        <v xml:space="preserve"> </v>
      </c>
      <c r="BK77" s="57" t="str">
        <f t="shared" si="57"/>
        <v xml:space="preserve"> </v>
      </c>
      <c r="BL77" s="57" t="str">
        <f t="shared" si="71"/>
        <v xml:space="preserve"> </v>
      </c>
      <c r="BM77" s="57" t="str">
        <f t="shared" si="66"/>
        <v xml:space="preserve"> </v>
      </c>
      <c r="BN77" s="57" t="str">
        <f t="shared" si="66"/>
        <v>Prim</v>
      </c>
      <c r="BO77" s="57" t="str">
        <f t="shared" si="63"/>
        <v xml:space="preserve"> </v>
      </c>
      <c r="BP77" s="57" t="str">
        <f t="shared" si="53"/>
        <v xml:space="preserve"> </v>
      </c>
      <c r="BQ77" s="57" t="str">
        <f t="shared" si="65"/>
        <v xml:space="preserve"> </v>
      </c>
      <c r="BR77" s="33"/>
      <c r="BS77" s="51" t="str">
        <f t="shared" si="62"/>
        <v>Generic onshore (Unspecified)</v>
      </c>
      <c r="BT77" s="58" t="s">
        <v>820</v>
      </c>
      <c r="BU77" s="59"/>
      <c r="BV77" s="59"/>
      <c r="BW77" s="59"/>
      <c r="BX77" s="59"/>
      <c r="BY77" s="59"/>
      <c r="BZ77" s="59"/>
      <c r="CA77" s="59"/>
      <c r="CB77" s="59"/>
      <c r="CC77" s="59"/>
      <c r="CD77" s="59"/>
      <c r="CE77" s="59"/>
      <c r="CF77" s="59"/>
      <c r="CG77" s="59"/>
      <c r="CH77" s="59"/>
      <c r="CI77" s="59"/>
      <c r="CJ77" s="66"/>
      <c r="CK77" s="44" t="str">
        <f>'List C1&amp;2 - Regions'!E32</f>
        <v>Region Y (Company Z)</v>
      </c>
    </row>
    <row r="78" spans="1:91" ht="67.5" customHeight="1">
      <c r="A78" s="34"/>
      <c r="B78" s="54" t="s">
        <v>430</v>
      </c>
      <c r="C78" s="35" t="s">
        <v>754</v>
      </c>
      <c r="D78" s="35" t="s">
        <v>316</v>
      </c>
      <c r="E78" s="35" t="s">
        <v>88</v>
      </c>
      <c r="F78" s="35" t="s">
        <v>795</v>
      </c>
      <c r="G78" s="55"/>
      <c r="H78" s="32" t="s">
        <v>1068</v>
      </c>
      <c r="I78" s="32" t="str">
        <f t="shared" si="67"/>
        <v xml:space="preserve">        9. Obtain detailed imagery of assets,    12. Identify the presence of sub-surface or covered infrastructure,   14. Obtain detailed imagery of the surface,  </v>
      </c>
      <c r="J78" s="64" t="s">
        <v>880</v>
      </c>
      <c r="K78" s="32" t="s">
        <v>881</v>
      </c>
      <c r="L78" s="32"/>
      <c r="M78" s="32"/>
      <c r="N78" s="55"/>
      <c r="O78" s="35">
        <v>2</v>
      </c>
      <c r="P78" s="35">
        <v>2</v>
      </c>
      <c r="Q78" s="35">
        <v>0</v>
      </c>
      <c r="R78" s="35">
        <v>0</v>
      </c>
      <c r="S78" s="35">
        <v>0</v>
      </c>
      <c r="T78" s="35" t="s">
        <v>278</v>
      </c>
      <c r="U78" s="35" t="s">
        <v>513</v>
      </c>
      <c r="V78" s="35" t="str">
        <f t="shared" si="59"/>
        <v>Generic onshore (Unspecified)</v>
      </c>
      <c r="W78" s="35" t="s">
        <v>252</v>
      </c>
      <c r="X78" s="35" t="s">
        <v>757</v>
      </c>
      <c r="Y78" s="35" t="s">
        <v>264</v>
      </c>
      <c r="Z78" s="55"/>
      <c r="AA78" s="35" t="s">
        <v>634</v>
      </c>
      <c r="AB78" s="35"/>
      <c r="AC78" s="35"/>
      <c r="AD78" s="35"/>
      <c r="AE78" s="35"/>
      <c r="AF78" s="35" t="s">
        <v>274</v>
      </c>
      <c r="AG78" s="35" t="s">
        <v>581</v>
      </c>
      <c r="AH78" s="35"/>
      <c r="AI78" s="55"/>
      <c r="AJ78" s="32" t="str">
        <f t="shared" si="68"/>
        <v xml:space="preserve">        9. Obtain detailed imagery of assets,    12. Identify the presence of sub-surface or covered infrastructure,   14. Obtain detailed imagery of the surface,  </v>
      </c>
      <c r="AK78" s="56"/>
      <c r="AL78" s="56"/>
      <c r="AM78" s="56"/>
      <c r="AN78" s="56"/>
      <c r="AO78" s="56"/>
      <c r="AP78" s="56"/>
      <c r="AQ78" s="56"/>
      <c r="AR78" s="56"/>
      <c r="AS78" s="56" t="s">
        <v>811</v>
      </c>
      <c r="AT78" s="56"/>
      <c r="AU78" s="56"/>
      <c r="AV78" s="56" t="s">
        <v>996</v>
      </c>
      <c r="AW78" s="56"/>
      <c r="AX78" s="56" t="s">
        <v>814</v>
      </c>
      <c r="AY78" s="32"/>
      <c r="AZ78" s="57" t="str">
        <f t="shared" si="69"/>
        <v xml:space="preserve"> </v>
      </c>
      <c r="BA78" s="57" t="str">
        <f t="shared" si="50"/>
        <v xml:space="preserve"> </v>
      </c>
      <c r="BB78" s="57" t="str">
        <f t="shared" si="49"/>
        <v xml:space="preserve"> </v>
      </c>
      <c r="BC78" s="57" t="str">
        <f t="shared" si="70"/>
        <v xml:space="preserve"> </v>
      </c>
      <c r="BD78" s="57" t="str">
        <f t="shared" si="54"/>
        <v xml:space="preserve"> </v>
      </c>
      <c r="BE78" s="57" t="str">
        <f t="shared" si="64"/>
        <v xml:space="preserve"> </v>
      </c>
      <c r="BF78" s="57" t="str">
        <f t="shared" si="72"/>
        <v xml:space="preserve"> </v>
      </c>
      <c r="BG78" s="57" t="str">
        <f t="shared" si="55"/>
        <v xml:space="preserve"> </v>
      </c>
      <c r="BH78" s="57" t="str">
        <f t="shared" ref="BH78:BH91" si="73">IF($D78=BH$2,"Prim"," ")</f>
        <v xml:space="preserve"> </v>
      </c>
      <c r="BI78" s="57" t="str">
        <f t="shared" si="51"/>
        <v xml:space="preserve"> </v>
      </c>
      <c r="BJ78" s="57" t="str">
        <f t="shared" si="61"/>
        <v xml:space="preserve"> </v>
      </c>
      <c r="BK78" s="57" t="str">
        <f t="shared" si="57"/>
        <v xml:space="preserve"> </v>
      </c>
      <c r="BL78" s="57" t="str">
        <f t="shared" si="71"/>
        <v xml:space="preserve"> </v>
      </c>
      <c r="BM78" s="57" t="str">
        <f t="shared" si="66"/>
        <v xml:space="preserve"> </v>
      </c>
      <c r="BN78" s="57" t="str">
        <f t="shared" si="66"/>
        <v>Prim</v>
      </c>
      <c r="BO78" s="57" t="str">
        <f t="shared" si="63"/>
        <v xml:space="preserve"> </v>
      </c>
      <c r="BP78" s="57" t="str">
        <f t="shared" si="53"/>
        <v xml:space="preserve"> </v>
      </c>
      <c r="BQ78" s="57" t="str">
        <f t="shared" si="65"/>
        <v xml:space="preserve"> </v>
      </c>
      <c r="BR78" s="33"/>
      <c r="BS78" s="51" t="str">
        <f t="shared" si="62"/>
        <v>Generic onshore (Unspecified)</v>
      </c>
      <c r="BT78" s="58" t="s">
        <v>820</v>
      </c>
      <c r="BU78" s="59"/>
      <c r="BV78" s="59"/>
      <c r="BW78" s="59"/>
      <c r="BX78" s="59"/>
      <c r="BY78" s="59"/>
      <c r="BZ78" s="59"/>
      <c r="CA78" s="59"/>
      <c r="CB78" s="59"/>
      <c r="CC78" s="59"/>
      <c r="CD78" s="59"/>
      <c r="CE78" s="59"/>
      <c r="CF78" s="59"/>
      <c r="CG78" s="59"/>
      <c r="CH78" s="59"/>
      <c r="CI78" s="59"/>
      <c r="CJ78" s="60"/>
      <c r="CK78" s="45" t="str">
        <f>'List C1&amp;2 - Regions'!E33</f>
        <v>Region Y (Company Z)</v>
      </c>
      <c r="CM78" s="34"/>
    </row>
    <row r="79" spans="1:91" ht="165" customHeight="1">
      <c r="A79" s="34"/>
      <c r="B79" s="54" t="s">
        <v>431</v>
      </c>
      <c r="C79" s="35" t="s">
        <v>755</v>
      </c>
      <c r="D79" s="35" t="s">
        <v>319</v>
      </c>
      <c r="E79" s="35" t="s">
        <v>88</v>
      </c>
      <c r="F79" s="35"/>
      <c r="G79" s="55"/>
      <c r="H79" s="32" t="s">
        <v>756</v>
      </c>
      <c r="I79" s="32" t="str">
        <f t="shared" si="67"/>
        <v xml:space="preserve">        9. Obtain detailed imagery of assets,       </v>
      </c>
      <c r="J79" s="32" t="s">
        <v>1069</v>
      </c>
      <c r="K79" s="32" t="s">
        <v>882</v>
      </c>
      <c r="L79" s="64" t="s">
        <v>949</v>
      </c>
      <c r="M79" s="64" t="s">
        <v>948</v>
      </c>
      <c r="N79" s="55"/>
      <c r="O79" s="35">
        <v>4</v>
      </c>
      <c r="P79" s="35">
        <v>4</v>
      </c>
      <c r="Q79" s="35">
        <v>4</v>
      </c>
      <c r="R79" s="35">
        <v>4</v>
      </c>
      <c r="S79" s="35">
        <v>4</v>
      </c>
      <c r="T79" s="35" t="s">
        <v>278</v>
      </c>
      <c r="U79" s="35" t="s">
        <v>513</v>
      </c>
      <c r="V79" s="35" t="str">
        <f t="shared" si="59"/>
        <v>Generic onshore (Unspecified)</v>
      </c>
      <c r="W79" s="35" t="s">
        <v>252</v>
      </c>
      <c r="X79" s="35" t="s">
        <v>757</v>
      </c>
      <c r="Y79" s="35" t="s">
        <v>264</v>
      </c>
      <c r="Z79" s="55"/>
      <c r="AA79" s="35" t="s">
        <v>268</v>
      </c>
      <c r="AB79" s="35"/>
      <c r="AC79" s="35"/>
      <c r="AD79" s="35"/>
      <c r="AE79" s="35"/>
      <c r="AF79" s="35" t="s">
        <v>268</v>
      </c>
      <c r="AG79" s="35" t="s">
        <v>979</v>
      </c>
      <c r="AH79" s="35"/>
      <c r="AI79" s="55"/>
      <c r="AJ79" s="32" t="str">
        <f t="shared" si="68"/>
        <v xml:space="preserve">        9. Obtain detailed imagery of assets,       </v>
      </c>
      <c r="AK79" s="56"/>
      <c r="AL79" s="56"/>
      <c r="AM79" s="56"/>
      <c r="AN79" s="56"/>
      <c r="AO79" s="56"/>
      <c r="AP79" s="56"/>
      <c r="AQ79" s="56"/>
      <c r="AR79" s="56"/>
      <c r="AS79" s="56" t="s">
        <v>811</v>
      </c>
      <c r="AT79" s="56"/>
      <c r="AU79" s="56"/>
      <c r="AV79" s="56"/>
      <c r="AW79" s="56"/>
      <c r="AX79" s="56"/>
      <c r="AY79" s="32"/>
      <c r="AZ79" s="57" t="str">
        <f t="shared" si="69"/>
        <v xml:space="preserve"> </v>
      </c>
      <c r="BA79" s="57" t="str">
        <f t="shared" si="50"/>
        <v xml:space="preserve"> </v>
      </c>
      <c r="BB79" s="57" t="str">
        <f t="shared" si="49"/>
        <v xml:space="preserve"> </v>
      </c>
      <c r="BC79" s="57" t="str">
        <f t="shared" si="70"/>
        <v xml:space="preserve"> </v>
      </c>
      <c r="BD79" s="57" t="str">
        <f t="shared" si="54"/>
        <v xml:space="preserve"> </v>
      </c>
      <c r="BE79" s="57" t="str">
        <f t="shared" si="64"/>
        <v xml:space="preserve"> </v>
      </c>
      <c r="BF79" s="57" t="str">
        <f t="shared" si="72"/>
        <v xml:space="preserve"> </v>
      </c>
      <c r="BG79" s="57" t="str">
        <f t="shared" si="55"/>
        <v xml:space="preserve"> </v>
      </c>
      <c r="BH79" s="57" t="str">
        <f t="shared" si="73"/>
        <v xml:space="preserve"> </v>
      </c>
      <c r="BI79" s="57" t="str">
        <f t="shared" si="51"/>
        <v xml:space="preserve"> </v>
      </c>
      <c r="BJ79" s="57" t="str">
        <f t="shared" si="61"/>
        <v xml:space="preserve"> </v>
      </c>
      <c r="BK79" s="57" t="str">
        <f t="shared" si="57"/>
        <v xml:space="preserve"> </v>
      </c>
      <c r="BL79" s="57" t="str">
        <f t="shared" si="71"/>
        <v xml:space="preserve"> </v>
      </c>
      <c r="BM79" s="57" t="str">
        <f t="shared" si="66"/>
        <v xml:space="preserve"> </v>
      </c>
      <c r="BN79" s="57" t="str">
        <f t="shared" si="66"/>
        <v xml:space="preserve"> </v>
      </c>
      <c r="BO79" s="57" t="str">
        <f t="shared" si="63"/>
        <v xml:space="preserve"> </v>
      </c>
      <c r="BP79" s="57" t="str">
        <f t="shared" si="53"/>
        <v xml:space="preserve"> </v>
      </c>
      <c r="BQ79" s="57" t="str">
        <f t="shared" si="65"/>
        <v>Prim</v>
      </c>
      <c r="BR79" s="33"/>
      <c r="BS79" s="51" t="str">
        <f t="shared" si="62"/>
        <v>Generic onshore (Unspecified)</v>
      </c>
      <c r="BT79" s="58" t="s">
        <v>820</v>
      </c>
      <c r="BU79" s="59"/>
      <c r="BV79" s="59"/>
      <c r="BW79" s="59"/>
      <c r="BX79" s="59"/>
      <c r="BY79" s="59"/>
      <c r="BZ79" s="59"/>
      <c r="CA79" s="59"/>
      <c r="CB79" s="59"/>
      <c r="CC79" s="59"/>
      <c r="CD79" s="59"/>
      <c r="CE79" s="59"/>
      <c r="CF79" s="59"/>
      <c r="CG79" s="59"/>
      <c r="CH79" s="59"/>
      <c r="CI79" s="59"/>
      <c r="CJ79" s="60"/>
      <c r="CM79" s="34"/>
    </row>
    <row r="80" spans="1:91" ht="123" customHeight="1">
      <c r="A80" s="34"/>
      <c r="B80" s="54" t="s">
        <v>432</v>
      </c>
      <c r="C80" s="35" t="s">
        <v>981</v>
      </c>
      <c r="D80" s="35" t="s">
        <v>321</v>
      </c>
      <c r="E80" s="35" t="s">
        <v>88</v>
      </c>
      <c r="F80" s="35" t="s">
        <v>758</v>
      </c>
      <c r="G80" s="55"/>
      <c r="H80" s="32" t="s">
        <v>793</v>
      </c>
      <c r="I80" s="32" t="str">
        <f t="shared" si="67"/>
        <v xml:space="preserve"> 2. Obtain detailed terrain characterisation,  4. Obtain detailed land-use information,      9. Obtain detailed imagery of assets,       </v>
      </c>
      <c r="J80" s="64" t="s">
        <v>794</v>
      </c>
      <c r="K80" s="32" t="s">
        <v>860</v>
      </c>
      <c r="L80" s="64" t="s">
        <v>950</v>
      </c>
      <c r="M80" s="64" t="s">
        <v>948</v>
      </c>
      <c r="N80" s="55"/>
      <c r="O80" s="35">
        <v>2</v>
      </c>
      <c r="P80" s="35">
        <v>4</v>
      </c>
      <c r="Q80" s="35">
        <v>3</v>
      </c>
      <c r="R80" s="35">
        <v>2</v>
      </c>
      <c r="S80" s="35">
        <v>2</v>
      </c>
      <c r="T80" s="35" t="s">
        <v>278</v>
      </c>
      <c r="U80" s="35" t="s">
        <v>513</v>
      </c>
      <c r="V80" s="35" t="str">
        <f t="shared" si="59"/>
        <v>Generic onshore (Unspecified)</v>
      </c>
      <c r="W80" s="35" t="s">
        <v>252</v>
      </c>
      <c r="X80" s="35" t="s">
        <v>796</v>
      </c>
      <c r="Y80" s="35" t="s">
        <v>264</v>
      </c>
      <c r="Z80" s="55"/>
      <c r="AA80" s="35"/>
      <c r="AB80" s="35"/>
      <c r="AC80" s="35"/>
      <c r="AD80" s="35"/>
      <c r="AE80" s="35"/>
      <c r="AF80" s="35" t="s">
        <v>274</v>
      </c>
      <c r="AG80" s="35" t="s">
        <v>674</v>
      </c>
      <c r="AH80" s="35"/>
      <c r="AI80" s="55"/>
      <c r="AJ80" s="32" t="str">
        <f t="shared" si="68"/>
        <v xml:space="preserve"> 2. Obtain detailed terrain characterisation,  4. Obtain detailed land-use information,      9. Obtain detailed imagery of assets,       </v>
      </c>
      <c r="AK80" s="56"/>
      <c r="AL80" s="56" t="s">
        <v>805</v>
      </c>
      <c r="AM80" s="56"/>
      <c r="AN80" s="56" t="s">
        <v>806</v>
      </c>
      <c r="AO80" s="56"/>
      <c r="AP80" s="56"/>
      <c r="AQ80" s="56"/>
      <c r="AR80" s="56"/>
      <c r="AS80" s="56" t="s">
        <v>811</v>
      </c>
      <c r="AT80" s="56"/>
      <c r="AU80" s="56"/>
      <c r="AV80" s="56"/>
      <c r="AW80" s="56"/>
      <c r="AX80" s="56"/>
      <c r="AY80" s="32"/>
      <c r="AZ80" s="57" t="str">
        <f t="shared" si="69"/>
        <v xml:space="preserve"> </v>
      </c>
      <c r="BA80" s="57" t="str">
        <f t="shared" si="50"/>
        <v xml:space="preserve"> </v>
      </c>
      <c r="BB80" s="57" t="s">
        <v>724</v>
      </c>
      <c r="BC80" s="57" t="str">
        <f t="shared" si="70"/>
        <v xml:space="preserve"> </v>
      </c>
      <c r="BD80" s="57" t="str">
        <f t="shared" si="54"/>
        <v xml:space="preserve"> </v>
      </c>
      <c r="BE80" s="57" t="str">
        <f t="shared" si="64"/>
        <v xml:space="preserve"> </v>
      </c>
      <c r="BF80" s="57" t="str">
        <f t="shared" si="72"/>
        <v xml:space="preserve"> </v>
      </c>
      <c r="BG80" s="57" t="str">
        <f t="shared" si="55"/>
        <v xml:space="preserve"> </v>
      </c>
      <c r="BH80" s="57" t="str">
        <f t="shared" si="73"/>
        <v xml:space="preserve"> </v>
      </c>
      <c r="BI80" s="57" t="str">
        <f t="shared" si="51"/>
        <v xml:space="preserve"> </v>
      </c>
      <c r="BJ80" s="57" t="str">
        <f t="shared" si="61"/>
        <v xml:space="preserve"> </v>
      </c>
      <c r="BK80" s="57" t="str">
        <f t="shared" si="57"/>
        <v xml:space="preserve"> </v>
      </c>
      <c r="BL80" s="57" t="str">
        <f t="shared" si="71"/>
        <v xml:space="preserve"> </v>
      </c>
      <c r="BM80" s="57" t="str">
        <f t="shared" si="66"/>
        <v xml:space="preserve"> </v>
      </c>
      <c r="BN80" s="57" t="str">
        <f t="shared" si="66"/>
        <v xml:space="preserve"> </v>
      </c>
      <c r="BO80" s="57" t="str">
        <f t="shared" si="63"/>
        <v xml:space="preserve"> </v>
      </c>
      <c r="BP80" s="57" t="str">
        <f t="shared" si="53"/>
        <v>Prim</v>
      </c>
      <c r="BQ80" s="57" t="str">
        <f t="shared" si="65"/>
        <v xml:space="preserve"> </v>
      </c>
      <c r="BR80" s="33"/>
      <c r="BS80" s="51" t="str">
        <f t="shared" si="62"/>
        <v>Generic onshore (Unspecified)</v>
      </c>
      <c r="BT80" s="58" t="s">
        <v>820</v>
      </c>
      <c r="BU80" s="59"/>
      <c r="BV80" s="59"/>
      <c r="BW80" s="59"/>
      <c r="BX80" s="59"/>
      <c r="BY80" s="59"/>
      <c r="BZ80" s="59"/>
      <c r="CA80" s="59"/>
      <c r="CB80" s="59"/>
      <c r="CC80" s="59"/>
      <c r="CD80" s="59"/>
      <c r="CE80" s="59"/>
      <c r="CF80" s="59"/>
      <c r="CG80" s="59"/>
      <c r="CH80" s="59"/>
      <c r="CI80" s="59"/>
      <c r="CJ80" s="60"/>
      <c r="CK80" s="45" t="str">
        <f>'List D1&amp;2 - Geography'!C2</f>
        <v xml:space="preserve">ONSHORE: NOT SPECIFIC: </v>
      </c>
      <c r="CM80" s="34"/>
    </row>
    <row r="81" spans="1:91" hidden="1">
      <c r="A81" s="34"/>
      <c r="B81" s="54" t="s">
        <v>433</v>
      </c>
      <c r="C81" s="35"/>
      <c r="D81" s="35"/>
      <c r="E81" s="35"/>
      <c r="F81" s="35"/>
      <c r="G81" s="55"/>
      <c r="H81" s="32"/>
      <c r="I81" s="32"/>
      <c r="J81" s="64"/>
      <c r="K81" s="32"/>
      <c r="L81" s="32"/>
      <c r="M81" s="32"/>
      <c r="N81" s="55"/>
      <c r="O81" s="35"/>
      <c r="P81" s="35"/>
      <c r="Q81" s="35"/>
      <c r="R81" s="35"/>
      <c r="S81" s="35"/>
      <c r="T81" s="35"/>
      <c r="U81" s="35"/>
      <c r="V81" s="35"/>
      <c r="W81" s="35"/>
      <c r="X81" s="35"/>
      <c r="Y81" s="35"/>
      <c r="Z81" s="55"/>
      <c r="AA81" s="35"/>
      <c r="AB81" s="35"/>
      <c r="AC81" s="35"/>
      <c r="AD81" s="35"/>
      <c r="AE81" s="35"/>
      <c r="AF81" s="35"/>
      <c r="AG81" s="35"/>
      <c r="AH81" s="35"/>
      <c r="AI81" s="55"/>
      <c r="AJ81" s="32"/>
      <c r="AK81" s="56"/>
      <c r="AL81" s="56"/>
      <c r="AM81" s="56"/>
      <c r="AN81" s="56"/>
      <c r="AO81" s="56"/>
      <c r="AP81" s="56"/>
      <c r="AQ81" s="56"/>
      <c r="AR81" s="56"/>
      <c r="AS81" s="56"/>
      <c r="AT81" s="56"/>
      <c r="AU81" s="56"/>
      <c r="AV81" s="56"/>
      <c r="AW81" s="56"/>
      <c r="AX81" s="56"/>
      <c r="AY81" s="32"/>
      <c r="AZ81" s="57"/>
      <c r="BA81" s="57"/>
      <c r="BB81" s="57"/>
      <c r="BC81" s="57"/>
      <c r="BD81" s="57"/>
      <c r="BE81" s="57"/>
      <c r="BF81" s="57"/>
      <c r="BG81" s="57"/>
      <c r="BH81" s="57"/>
      <c r="BI81" s="57"/>
      <c r="BJ81" s="57"/>
      <c r="BK81" s="57"/>
      <c r="BL81" s="57"/>
      <c r="BM81" s="57"/>
      <c r="BN81" s="57"/>
      <c r="BO81" s="57"/>
      <c r="BP81" s="57"/>
      <c r="BQ81" s="57"/>
      <c r="BR81" s="33"/>
      <c r="BS81" s="51"/>
      <c r="BT81" s="58"/>
      <c r="BU81" s="59"/>
      <c r="BV81" s="59"/>
      <c r="BW81" s="59"/>
      <c r="BX81" s="59"/>
      <c r="BY81" s="59"/>
      <c r="BZ81" s="59"/>
      <c r="CA81" s="59"/>
      <c r="CB81" s="59"/>
      <c r="CC81" s="59"/>
      <c r="CD81" s="59"/>
      <c r="CE81" s="59"/>
      <c r="CF81" s="59"/>
      <c r="CG81" s="59"/>
      <c r="CH81" s="59"/>
      <c r="CI81" s="59"/>
      <c r="CJ81" s="60"/>
      <c r="CK81" s="45" t="str">
        <f>'List D1&amp;2 - Geography'!C3</f>
        <v xml:space="preserve">OFFSHORE: NOT SPECIFIC: </v>
      </c>
      <c r="CM81" s="34"/>
    </row>
    <row r="82" spans="1:91" hidden="1">
      <c r="A82" s="34"/>
      <c r="B82" s="54" t="s">
        <v>434</v>
      </c>
      <c r="C82" s="35"/>
      <c r="D82" s="35"/>
      <c r="E82" s="35"/>
      <c r="F82" s="35"/>
      <c r="G82" s="55"/>
      <c r="H82" s="32"/>
      <c r="I82" s="32" t="str">
        <f t="shared" si="58"/>
        <v xml:space="preserve">              </v>
      </c>
      <c r="J82" s="68"/>
      <c r="K82" s="32"/>
      <c r="L82" s="32"/>
      <c r="M82" s="32"/>
      <c r="N82" s="55"/>
      <c r="O82" s="35"/>
      <c r="P82" s="35"/>
      <c r="Q82" s="35"/>
      <c r="R82" s="35"/>
      <c r="S82" s="35"/>
      <c r="T82" s="35"/>
      <c r="U82" s="35"/>
      <c r="V82" s="35" t="str">
        <f t="shared" si="59"/>
        <v/>
      </c>
      <c r="W82" s="35"/>
      <c r="X82" s="35"/>
      <c r="Y82" s="35"/>
      <c r="Z82" s="55"/>
      <c r="AA82" s="35"/>
      <c r="AB82" s="35"/>
      <c r="AC82" s="35"/>
      <c r="AD82" s="35"/>
      <c r="AE82" s="35"/>
      <c r="AF82" s="35"/>
      <c r="AG82" s="35"/>
      <c r="AH82" s="35"/>
      <c r="AI82" s="55"/>
      <c r="AJ82" s="32" t="str">
        <f t="shared" si="60"/>
        <v xml:space="preserve">              </v>
      </c>
      <c r="AK82" s="56"/>
      <c r="AL82" s="56"/>
      <c r="AM82" s="56"/>
      <c r="AN82" s="56"/>
      <c r="AO82" s="56"/>
      <c r="AP82" s="56"/>
      <c r="AQ82" s="56"/>
      <c r="AR82" s="56"/>
      <c r="AS82" s="56"/>
      <c r="AT82" s="56"/>
      <c r="AU82" s="56"/>
      <c r="AV82" s="56"/>
      <c r="AW82" s="56"/>
      <c r="AX82" s="56"/>
      <c r="AY82" s="32"/>
      <c r="AZ82" s="57" t="str">
        <f t="shared" si="69"/>
        <v xml:space="preserve"> </v>
      </c>
      <c r="BA82" s="57" t="str">
        <f t="shared" si="50"/>
        <v xml:space="preserve"> </v>
      </c>
      <c r="BB82" s="57" t="str">
        <f t="shared" si="49"/>
        <v xml:space="preserve"> </v>
      </c>
      <c r="BC82" s="57" t="str">
        <f t="shared" si="70"/>
        <v xml:space="preserve"> </v>
      </c>
      <c r="BD82" s="57" t="str">
        <f t="shared" si="54"/>
        <v xml:space="preserve"> </v>
      </c>
      <c r="BE82" s="57" t="str">
        <f t="shared" si="64"/>
        <v xml:space="preserve"> </v>
      </c>
      <c r="BF82" s="57" t="str">
        <f t="shared" si="72"/>
        <v xml:space="preserve"> </v>
      </c>
      <c r="BG82" s="57" t="str">
        <f t="shared" si="55"/>
        <v xml:space="preserve"> </v>
      </c>
      <c r="BH82" s="57" t="str">
        <f t="shared" si="73"/>
        <v xml:space="preserve"> </v>
      </c>
      <c r="BI82" s="57" t="str">
        <f t="shared" si="51"/>
        <v xml:space="preserve"> </v>
      </c>
      <c r="BJ82" s="57" t="str">
        <f t="shared" si="61"/>
        <v xml:space="preserve"> </v>
      </c>
      <c r="BK82" s="57" t="str">
        <f t="shared" si="57"/>
        <v xml:space="preserve"> </v>
      </c>
      <c r="BL82" s="57" t="str">
        <f t="shared" si="71"/>
        <v xml:space="preserve"> </v>
      </c>
      <c r="BM82" s="57" t="str">
        <f t="shared" si="66"/>
        <v xml:space="preserve"> </v>
      </c>
      <c r="BN82" s="57" t="str">
        <f t="shared" si="66"/>
        <v xml:space="preserve"> </v>
      </c>
      <c r="BO82" s="57" t="str">
        <f t="shared" si="63"/>
        <v xml:space="preserve"> </v>
      </c>
      <c r="BP82" s="57" t="str">
        <f t="shared" si="53"/>
        <v xml:space="preserve"> </v>
      </c>
      <c r="BQ82" s="57" t="str">
        <f t="shared" si="65"/>
        <v xml:space="preserve"> </v>
      </c>
      <c r="BR82" s="33"/>
      <c r="BS82" s="51" t="str">
        <f t="shared" si="62"/>
        <v/>
      </c>
      <c r="BT82" s="58"/>
      <c r="BU82" s="59"/>
      <c r="BV82" s="59"/>
      <c r="BW82" s="59"/>
      <c r="BX82" s="59"/>
      <c r="BY82" s="59"/>
      <c r="BZ82" s="59"/>
      <c r="CA82" s="59"/>
      <c r="CB82" s="59"/>
      <c r="CC82" s="59"/>
      <c r="CD82" s="59"/>
      <c r="CE82" s="59"/>
      <c r="CF82" s="59"/>
      <c r="CG82" s="59"/>
      <c r="CH82" s="59"/>
      <c r="CI82" s="59"/>
      <c r="CJ82" s="60"/>
      <c r="CK82" s="45">
        <f>'List D1&amp;2 - Geography'!C4</f>
        <v>0</v>
      </c>
      <c r="CM82" s="34"/>
    </row>
    <row r="83" spans="1:91" hidden="1">
      <c r="A83" s="34"/>
      <c r="B83" s="54" t="s">
        <v>435</v>
      </c>
      <c r="C83" s="35"/>
      <c r="D83" s="35"/>
      <c r="E83" s="35"/>
      <c r="F83" s="35"/>
      <c r="G83" s="55"/>
      <c r="H83" s="32"/>
      <c r="I83" s="32" t="str">
        <f t="shared" si="58"/>
        <v xml:space="preserve">              </v>
      </c>
      <c r="J83" s="68"/>
      <c r="K83" s="32"/>
      <c r="L83" s="32"/>
      <c r="M83" s="32"/>
      <c r="N83" s="55"/>
      <c r="O83" s="35"/>
      <c r="P83" s="35"/>
      <c r="Q83" s="35"/>
      <c r="R83" s="35"/>
      <c r="S83" s="35"/>
      <c r="T83" s="35"/>
      <c r="U83" s="35"/>
      <c r="V83" s="35" t="str">
        <f t="shared" si="59"/>
        <v/>
      </c>
      <c r="W83" s="35"/>
      <c r="X83" s="35"/>
      <c r="Y83" s="35"/>
      <c r="Z83" s="55"/>
      <c r="AA83" s="35"/>
      <c r="AB83" s="35"/>
      <c r="AC83" s="35"/>
      <c r="AD83" s="35"/>
      <c r="AE83" s="35"/>
      <c r="AF83" s="35"/>
      <c r="AG83" s="35"/>
      <c r="AH83" s="35"/>
      <c r="AI83" s="55"/>
      <c r="AJ83" s="32" t="str">
        <f t="shared" si="60"/>
        <v xml:space="preserve">              </v>
      </c>
      <c r="AK83" s="56"/>
      <c r="AL83" s="56"/>
      <c r="AM83" s="56"/>
      <c r="AN83" s="56"/>
      <c r="AO83" s="56"/>
      <c r="AP83" s="56"/>
      <c r="AQ83" s="56"/>
      <c r="AR83" s="56"/>
      <c r="AS83" s="56"/>
      <c r="AT83" s="56"/>
      <c r="AU83" s="56"/>
      <c r="AV83" s="56"/>
      <c r="AW83" s="56"/>
      <c r="AX83" s="56"/>
      <c r="AY83" s="32"/>
      <c r="AZ83" s="57" t="str">
        <f t="shared" si="69"/>
        <v xml:space="preserve"> </v>
      </c>
      <c r="BA83" s="57" t="str">
        <f t="shared" si="50"/>
        <v xml:space="preserve"> </v>
      </c>
      <c r="BB83" s="57" t="str">
        <f t="shared" si="49"/>
        <v xml:space="preserve"> </v>
      </c>
      <c r="BC83" s="57" t="str">
        <f t="shared" si="70"/>
        <v xml:space="preserve"> </v>
      </c>
      <c r="BD83" s="57" t="str">
        <f t="shared" si="54"/>
        <v xml:space="preserve"> </v>
      </c>
      <c r="BE83" s="57" t="str">
        <f t="shared" si="64"/>
        <v xml:space="preserve"> </v>
      </c>
      <c r="BF83" s="57" t="str">
        <f t="shared" si="72"/>
        <v xml:space="preserve"> </v>
      </c>
      <c r="BG83" s="57" t="str">
        <f t="shared" si="55"/>
        <v xml:space="preserve"> </v>
      </c>
      <c r="BH83" s="57" t="str">
        <f t="shared" si="73"/>
        <v xml:space="preserve"> </v>
      </c>
      <c r="BI83" s="57" t="str">
        <f t="shared" si="51"/>
        <v xml:space="preserve"> </v>
      </c>
      <c r="BJ83" s="57" t="str">
        <f t="shared" si="61"/>
        <v xml:space="preserve"> </v>
      </c>
      <c r="BK83" s="57" t="str">
        <f t="shared" si="57"/>
        <v xml:space="preserve"> </v>
      </c>
      <c r="BL83" s="57" t="str">
        <f t="shared" si="71"/>
        <v xml:space="preserve"> </v>
      </c>
      <c r="BM83" s="57" t="str">
        <f t="shared" si="66"/>
        <v xml:space="preserve"> </v>
      </c>
      <c r="BN83" s="57" t="str">
        <f t="shared" si="66"/>
        <v xml:space="preserve"> </v>
      </c>
      <c r="BO83" s="57" t="str">
        <f t="shared" si="63"/>
        <v xml:space="preserve"> </v>
      </c>
      <c r="BP83" s="57" t="str">
        <f t="shared" si="53"/>
        <v xml:space="preserve"> </v>
      </c>
      <c r="BQ83" s="57" t="str">
        <f t="shared" si="65"/>
        <v xml:space="preserve"> </v>
      </c>
      <c r="BR83" s="33"/>
      <c r="BS83" s="51" t="str">
        <f t="shared" si="62"/>
        <v/>
      </c>
      <c r="BT83" s="58"/>
      <c r="BU83" s="59"/>
      <c r="BV83" s="59"/>
      <c r="BW83" s="59"/>
      <c r="BX83" s="59"/>
      <c r="BY83" s="59"/>
      <c r="BZ83" s="59"/>
      <c r="CA83" s="59"/>
      <c r="CB83" s="59"/>
      <c r="CC83" s="59"/>
      <c r="CD83" s="59"/>
      <c r="CE83" s="59"/>
      <c r="CF83" s="59"/>
      <c r="CG83" s="59"/>
      <c r="CH83" s="59"/>
      <c r="CI83" s="59"/>
      <c r="CJ83" s="60"/>
      <c r="CK83" s="45" t="str">
        <f>'List D1&amp;2 - Geography'!E5</f>
        <v>Forest / woodland</v>
      </c>
      <c r="CM83" s="34"/>
    </row>
    <row r="84" spans="1:91" hidden="1">
      <c r="A84" s="34"/>
      <c r="B84" s="54" t="s">
        <v>436</v>
      </c>
      <c r="C84" s="35"/>
      <c r="D84" s="35"/>
      <c r="E84" s="35"/>
      <c r="F84" s="35"/>
      <c r="G84" s="55"/>
      <c r="H84" s="32"/>
      <c r="I84" s="32" t="str">
        <f t="shared" si="58"/>
        <v xml:space="preserve">              </v>
      </c>
      <c r="J84" s="68"/>
      <c r="K84" s="32"/>
      <c r="L84" s="32"/>
      <c r="M84" s="32"/>
      <c r="N84" s="55"/>
      <c r="O84" s="35"/>
      <c r="P84" s="35"/>
      <c r="Q84" s="35"/>
      <c r="R84" s="35"/>
      <c r="S84" s="35"/>
      <c r="T84" s="35"/>
      <c r="U84" s="35"/>
      <c r="V84" s="35" t="str">
        <f t="shared" si="59"/>
        <v/>
      </c>
      <c r="W84" s="35"/>
      <c r="X84" s="35"/>
      <c r="Y84" s="35"/>
      <c r="Z84" s="55"/>
      <c r="AA84" s="35"/>
      <c r="AB84" s="35"/>
      <c r="AC84" s="35"/>
      <c r="AD84" s="35"/>
      <c r="AE84" s="35"/>
      <c r="AF84" s="35"/>
      <c r="AG84" s="35"/>
      <c r="AH84" s="35"/>
      <c r="AI84" s="55"/>
      <c r="AJ84" s="32" t="str">
        <f t="shared" si="60"/>
        <v xml:space="preserve">              </v>
      </c>
      <c r="AK84" s="56"/>
      <c r="AL84" s="56"/>
      <c r="AM84" s="56"/>
      <c r="AN84" s="56"/>
      <c r="AO84" s="56"/>
      <c r="AP84" s="56"/>
      <c r="AQ84" s="56"/>
      <c r="AR84" s="56"/>
      <c r="AS84" s="56"/>
      <c r="AT84" s="56"/>
      <c r="AU84" s="56"/>
      <c r="AV84" s="56"/>
      <c r="AW84" s="56"/>
      <c r="AX84" s="56"/>
      <c r="AY84" s="32"/>
      <c r="AZ84" s="57" t="str">
        <f t="shared" si="69"/>
        <v xml:space="preserve"> </v>
      </c>
      <c r="BA84" s="57" t="str">
        <f t="shared" si="50"/>
        <v xml:space="preserve"> </v>
      </c>
      <c r="BB84" s="57" t="str">
        <f t="shared" ref="BB84:BB91" si="74">IF($D84=BB$2,"Prim"," ")</f>
        <v xml:space="preserve"> </v>
      </c>
      <c r="BC84" s="57" t="str">
        <f t="shared" si="70"/>
        <v xml:space="preserve"> </v>
      </c>
      <c r="BD84" s="57" t="str">
        <f t="shared" si="54"/>
        <v xml:space="preserve"> </v>
      </c>
      <c r="BE84" s="57" t="str">
        <f t="shared" si="64"/>
        <v xml:space="preserve"> </v>
      </c>
      <c r="BF84" s="57" t="str">
        <f t="shared" si="72"/>
        <v xml:space="preserve"> </v>
      </c>
      <c r="BG84" s="57" t="str">
        <f t="shared" si="55"/>
        <v xml:space="preserve"> </v>
      </c>
      <c r="BH84" s="57" t="str">
        <f t="shared" si="73"/>
        <v xml:space="preserve"> </v>
      </c>
      <c r="BI84" s="57" t="str">
        <f t="shared" si="51"/>
        <v xml:space="preserve"> </v>
      </c>
      <c r="BJ84" s="57" t="str">
        <f t="shared" si="61"/>
        <v xml:space="preserve"> </v>
      </c>
      <c r="BK84" s="57" t="str">
        <f t="shared" si="57"/>
        <v xml:space="preserve"> </v>
      </c>
      <c r="BL84" s="57" t="str">
        <f t="shared" si="71"/>
        <v xml:space="preserve"> </v>
      </c>
      <c r="BM84" s="57" t="str">
        <f t="shared" si="66"/>
        <v xml:space="preserve"> </v>
      </c>
      <c r="BN84" s="57" t="str">
        <f t="shared" si="66"/>
        <v xml:space="preserve"> </v>
      </c>
      <c r="BO84" s="57" t="str">
        <f t="shared" si="63"/>
        <v xml:space="preserve"> </v>
      </c>
      <c r="BP84" s="57" t="str">
        <f t="shared" si="53"/>
        <v xml:space="preserve"> </v>
      </c>
      <c r="BQ84" s="57" t="str">
        <f t="shared" si="65"/>
        <v xml:space="preserve"> </v>
      </c>
      <c r="BR84" s="33"/>
      <c r="BS84" s="51" t="str">
        <f t="shared" si="62"/>
        <v/>
      </c>
      <c r="BT84" s="58"/>
      <c r="BU84" s="59"/>
      <c r="BV84" s="59"/>
      <c r="BW84" s="59"/>
      <c r="BX84" s="59"/>
      <c r="BY84" s="59"/>
      <c r="BZ84" s="59"/>
      <c r="CA84" s="59"/>
      <c r="CB84" s="59"/>
      <c r="CC84" s="59"/>
      <c r="CD84" s="59"/>
      <c r="CE84" s="59"/>
      <c r="CF84" s="59"/>
      <c r="CG84" s="59"/>
      <c r="CH84" s="59"/>
      <c r="CI84" s="59"/>
      <c r="CJ84" s="60"/>
      <c r="CK84" s="45" t="str">
        <f>'List D1&amp;2 - Geography'!E6</f>
        <v>Grass / Savanna</v>
      </c>
      <c r="CM84" s="34"/>
    </row>
    <row r="85" spans="1:91" hidden="1">
      <c r="A85" s="34"/>
      <c r="B85" s="54" t="s">
        <v>437</v>
      </c>
      <c r="C85" s="35"/>
      <c r="D85" s="35"/>
      <c r="E85" s="35"/>
      <c r="F85" s="35"/>
      <c r="G85" s="55"/>
      <c r="H85" s="32"/>
      <c r="I85" s="32" t="str">
        <f t="shared" si="58"/>
        <v xml:space="preserve">              </v>
      </c>
      <c r="J85" s="68"/>
      <c r="K85" s="32"/>
      <c r="L85" s="32"/>
      <c r="M85" s="32"/>
      <c r="N85" s="55"/>
      <c r="O85" s="35"/>
      <c r="P85" s="35"/>
      <c r="Q85" s="35"/>
      <c r="R85" s="35"/>
      <c r="S85" s="35"/>
      <c r="T85" s="35"/>
      <c r="U85" s="35"/>
      <c r="V85" s="35" t="str">
        <f t="shared" si="59"/>
        <v/>
      </c>
      <c r="W85" s="35"/>
      <c r="X85" s="35"/>
      <c r="Y85" s="35"/>
      <c r="Z85" s="55"/>
      <c r="AA85" s="35"/>
      <c r="AB85" s="35"/>
      <c r="AC85" s="35"/>
      <c r="AD85" s="35"/>
      <c r="AE85" s="35"/>
      <c r="AF85" s="35"/>
      <c r="AG85" s="35"/>
      <c r="AH85" s="35"/>
      <c r="AI85" s="55"/>
      <c r="AJ85" s="32" t="str">
        <f t="shared" si="60"/>
        <v xml:space="preserve">              </v>
      </c>
      <c r="AK85" s="56"/>
      <c r="AL85" s="56"/>
      <c r="AM85" s="56"/>
      <c r="AN85" s="56"/>
      <c r="AO85" s="56"/>
      <c r="AP85" s="56"/>
      <c r="AQ85" s="56"/>
      <c r="AR85" s="56"/>
      <c r="AS85" s="56"/>
      <c r="AT85" s="56"/>
      <c r="AU85" s="56"/>
      <c r="AV85" s="56"/>
      <c r="AW85" s="56"/>
      <c r="AX85" s="56"/>
      <c r="AY85" s="32"/>
      <c r="AZ85" s="57" t="str">
        <f t="shared" si="69"/>
        <v xml:space="preserve"> </v>
      </c>
      <c r="BA85" s="57" t="str">
        <f t="shared" si="50"/>
        <v xml:space="preserve"> </v>
      </c>
      <c r="BB85" s="57" t="str">
        <f t="shared" si="74"/>
        <v xml:space="preserve"> </v>
      </c>
      <c r="BC85" s="57" t="str">
        <f t="shared" si="70"/>
        <v xml:space="preserve"> </v>
      </c>
      <c r="BD85" s="57" t="str">
        <f t="shared" si="54"/>
        <v xml:space="preserve"> </v>
      </c>
      <c r="BE85" s="57" t="str">
        <f t="shared" si="64"/>
        <v xml:space="preserve"> </v>
      </c>
      <c r="BF85" s="57" t="str">
        <f t="shared" si="72"/>
        <v xml:space="preserve"> </v>
      </c>
      <c r="BG85" s="57" t="str">
        <f t="shared" si="55"/>
        <v xml:space="preserve"> </v>
      </c>
      <c r="BH85" s="57" t="str">
        <f t="shared" si="73"/>
        <v xml:space="preserve"> </v>
      </c>
      <c r="BI85" s="57" t="str">
        <f t="shared" si="51"/>
        <v xml:space="preserve"> </v>
      </c>
      <c r="BJ85" s="57" t="str">
        <f t="shared" si="61"/>
        <v xml:space="preserve"> </v>
      </c>
      <c r="BK85" s="57" t="str">
        <f t="shared" si="57"/>
        <v xml:space="preserve"> </v>
      </c>
      <c r="BL85" s="57" t="str">
        <f t="shared" si="71"/>
        <v xml:space="preserve"> </v>
      </c>
      <c r="BM85" s="57" t="str">
        <f t="shared" si="66"/>
        <v xml:space="preserve"> </v>
      </c>
      <c r="BN85" s="57" t="str">
        <f t="shared" si="66"/>
        <v xml:space="preserve"> </v>
      </c>
      <c r="BO85" s="57" t="str">
        <f t="shared" si="63"/>
        <v xml:space="preserve"> </v>
      </c>
      <c r="BP85" s="57" t="str">
        <f t="shared" si="53"/>
        <v xml:space="preserve"> </v>
      </c>
      <c r="BQ85" s="57" t="str">
        <f t="shared" si="65"/>
        <v xml:space="preserve"> </v>
      </c>
      <c r="BR85" s="33"/>
      <c r="BS85" s="51" t="str">
        <f t="shared" si="62"/>
        <v/>
      </c>
      <c r="BT85" s="58"/>
      <c r="BU85" s="59"/>
      <c r="BV85" s="59"/>
      <c r="BW85" s="59"/>
      <c r="BX85" s="59"/>
      <c r="BY85" s="59"/>
      <c r="BZ85" s="59"/>
      <c r="CA85" s="59"/>
      <c r="CB85" s="59"/>
      <c r="CC85" s="59"/>
      <c r="CD85" s="59"/>
      <c r="CE85" s="59"/>
      <c r="CF85" s="59"/>
      <c r="CG85" s="59"/>
      <c r="CH85" s="59"/>
      <c r="CI85" s="59"/>
      <c r="CJ85" s="60"/>
      <c r="CK85" s="45" t="str">
        <f>'List D1&amp;2 - Geography'!E7</f>
        <v>Wetland</v>
      </c>
      <c r="CM85" s="34"/>
    </row>
    <row r="86" spans="1:91" hidden="1">
      <c r="A86" s="34"/>
      <c r="B86" s="54" t="s">
        <v>438</v>
      </c>
      <c r="C86" s="35"/>
      <c r="D86" s="35"/>
      <c r="E86" s="35"/>
      <c r="F86" s="35"/>
      <c r="G86" s="55"/>
      <c r="H86" s="32"/>
      <c r="I86" s="32" t="str">
        <f t="shared" si="58"/>
        <v xml:space="preserve">              </v>
      </c>
      <c r="J86" s="68"/>
      <c r="K86" s="32"/>
      <c r="L86" s="32"/>
      <c r="M86" s="32"/>
      <c r="N86" s="55"/>
      <c r="O86" s="35"/>
      <c r="P86" s="35"/>
      <c r="Q86" s="35"/>
      <c r="R86" s="35"/>
      <c r="S86" s="35"/>
      <c r="T86" s="35"/>
      <c r="U86" s="35"/>
      <c r="V86" s="35" t="str">
        <f t="shared" si="59"/>
        <v/>
      </c>
      <c r="W86" s="35"/>
      <c r="X86" s="35"/>
      <c r="Y86" s="35"/>
      <c r="Z86" s="55"/>
      <c r="AA86" s="35"/>
      <c r="AB86" s="35"/>
      <c r="AC86" s="35"/>
      <c r="AD86" s="35"/>
      <c r="AE86" s="35"/>
      <c r="AF86" s="35"/>
      <c r="AG86" s="35"/>
      <c r="AH86" s="35"/>
      <c r="AI86" s="55"/>
      <c r="AJ86" s="32" t="str">
        <f t="shared" si="60"/>
        <v xml:space="preserve">              </v>
      </c>
      <c r="AK86" s="56"/>
      <c r="AL86" s="56"/>
      <c r="AM86" s="56"/>
      <c r="AN86" s="56"/>
      <c r="AO86" s="56"/>
      <c r="AP86" s="56"/>
      <c r="AQ86" s="56"/>
      <c r="AR86" s="56"/>
      <c r="AS86" s="56"/>
      <c r="AT86" s="56"/>
      <c r="AU86" s="56"/>
      <c r="AV86" s="56"/>
      <c r="AW86" s="56"/>
      <c r="AX86" s="56"/>
      <c r="AY86" s="32"/>
      <c r="AZ86" s="57" t="str">
        <f t="shared" si="69"/>
        <v xml:space="preserve"> </v>
      </c>
      <c r="BA86" s="57" t="str">
        <f t="shared" si="50"/>
        <v xml:space="preserve"> </v>
      </c>
      <c r="BB86" s="57" t="str">
        <f t="shared" si="74"/>
        <v xml:space="preserve"> </v>
      </c>
      <c r="BC86" s="57" t="str">
        <f t="shared" si="70"/>
        <v xml:space="preserve"> </v>
      </c>
      <c r="BD86" s="57" t="str">
        <f t="shared" si="54"/>
        <v xml:space="preserve"> </v>
      </c>
      <c r="BE86" s="57" t="str">
        <f t="shared" si="64"/>
        <v xml:space="preserve"> </v>
      </c>
      <c r="BF86" s="57" t="str">
        <f t="shared" si="72"/>
        <v xml:space="preserve"> </v>
      </c>
      <c r="BG86" s="57" t="str">
        <f t="shared" si="55"/>
        <v xml:space="preserve"> </v>
      </c>
      <c r="BH86" s="57" t="str">
        <f t="shared" si="73"/>
        <v xml:space="preserve"> </v>
      </c>
      <c r="BI86" s="57" t="str">
        <f t="shared" si="51"/>
        <v xml:space="preserve"> </v>
      </c>
      <c r="BJ86" s="57" t="str">
        <f t="shared" si="61"/>
        <v xml:space="preserve"> </v>
      </c>
      <c r="BK86" s="57" t="str">
        <f t="shared" si="57"/>
        <v xml:space="preserve"> </v>
      </c>
      <c r="BL86" s="57" t="str">
        <f t="shared" si="71"/>
        <v xml:space="preserve"> </v>
      </c>
      <c r="BM86" s="57" t="str">
        <f t="shared" si="66"/>
        <v xml:space="preserve"> </v>
      </c>
      <c r="BN86" s="57" t="str">
        <f t="shared" si="66"/>
        <v xml:space="preserve"> </v>
      </c>
      <c r="BO86" s="57" t="str">
        <f t="shared" si="63"/>
        <v xml:space="preserve"> </v>
      </c>
      <c r="BP86" s="57" t="str">
        <f t="shared" si="53"/>
        <v xml:space="preserve"> </v>
      </c>
      <c r="BQ86" s="57" t="str">
        <f t="shared" si="65"/>
        <v xml:space="preserve"> </v>
      </c>
      <c r="BR86" s="33"/>
      <c r="BS86" s="51" t="str">
        <f t="shared" si="62"/>
        <v/>
      </c>
      <c r="BT86" s="58"/>
      <c r="BU86" s="59"/>
      <c r="BV86" s="59"/>
      <c r="BW86" s="59"/>
      <c r="BX86" s="59"/>
      <c r="BY86" s="59"/>
      <c r="BZ86" s="59"/>
      <c r="CA86" s="59"/>
      <c r="CB86" s="59"/>
      <c r="CC86" s="59"/>
      <c r="CD86" s="59"/>
      <c r="CE86" s="59"/>
      <c r="CF86" s="59"/>
      <c r="CG86" s="59"/>
      <c r="CH86" s="59"/>
      <c r="CI86" s="59"/>
      <c r="CJ86" s="60"/>
      <c r="CK86" s="45" t="str">
        <f>'List D1&amp;2 - Geography'!E8</f>
        <v>Agricultural</v>
      </c>
      <c r="CM86" s="34"/>
    </row>
    <row r="87" spans="1:91" hidden="1">
      <c r="A87" s="34"/>
      <c r="B87" s="54" t="s">
        <v>439</v>
      </c>
      <c r="C87" s="35"/>
      <c r="D87" s="35"/>
      <c r="E87" s="35"/>
      <c r="F87" s="35"/>
      <c r="G87" s="55"/>
      <c r="H87" s="32"/>
      <c r="I87" s="32" t="str">
        <f t="shared" si="58"/>
        <v xml:space="preserve">              </v>
      </c>
      <c r="J87" s="68"/>
      <c r="K87" s="32"/>
      <c r="L87" s="32"/>
      <c r="M87" s="32"/>
      <c r="N87" s="55"/>
      <c r="O87" s="35"/>
      <c r="P87" s="35"/>
      <c r="Q87" s="35"/>
      <c r="R87" s="35"/>
      <c r="S87" s="35"/>
      <c r="T87" s="35"/>
      <c r="U87" s="35"/>
      <c r="V87" s="35" t="str">
        <f t="shared" si="59"/>
        <v/>
      </c>
      <c r="W87" s="35"/>
      <c r="X87" s="35"/>
      <c r="Y87" s="35"/>
      <c r="Z87" s="55"/>
      <c r="AA87" s="35"/>
      <c r="AB87" s="35"/>
      <c r="AC87" s="35"/>
      <c r="AD87" s="35"/>
      <c r="AE87" s="35"/>
      <c r="AF87" s="35"/>
      <c r="AG87" s="35"/>
      <c r="AH87" s="35"/>
      <c r="AI87" s="55"/>
      <c r="AJ87" s="32" t="str">
        <f t="shared" si="60"/>
        <v xml:space="preserve">              </v>
      </c>
      <c r="AK87" s="56"/>
      <c r="AL87" s="56"/>
      <c r="AM87" s="56"/>
      <c r="AN87" s="56"/>
      <c r="AO87" s="56"/>
      <c r="AP87" s="56"/>
      <c r="AQ87" s="56"/>
      <c r="AR87" s="56"/>
      <c r="AS87" s="56"/>
      <c r="AT87" s="56"/>
      <c r="AU87" s="56"/>
      <c r="AV87" s="56"/>
      <c r="AW87" s="56"/>
      <c r="AX87" s="56"/>
      <c r="AY87" s="32"/>
      <c r="AZ87" s="57" t="str">
        <f t="shared" si="69"/>
        <v xml:space="preserve"> </v>
      </c>
      <c r="BA87" s="57" t="str">
        <f t="shared" si="50"/>
        <v xml:space="preserve"> </v>
      </c>
      <c r="BB87" s="57" t="str">
        <f t="shared" si="74"/>
        <v xml:space="preserve"> </v>
      </c>
      <c r="BC87" s="57" t="str">
        <f t="shared" si="70"/>
        <v xml:space="preserve"> </v>
      </c>
      <c r="BD87" s="57" t="str">
        <f t="shared" si="54"/>
        <v xml:space="preserve"> </v>
      </c>
      <c r="BE87" s="57" t="str">
        <f t="shared" si="64"/>
        <v xml:space="preserve"> </v>
      </c>
      <c r="BF87" s="57" t="str">
        <f t="shared" si="72"/>
        <v xml:space="preserve"> </v>
      </c>
      <c r="BG87" s="57" t="str">
        <f t="shared" si="55"/>
        <v xml:space="preserve"> </v>
      </c>
      <c r="BH87" s="57" t="str">
        <f t="shared" si="73"/>
        <v xml:space="preserve"> </v>
      </c>
      <c r="BI87" s="57" t="str">
        <f t="shared" si="51"/>
        <v xml:space="preserve"> </v>
      </c>
      <c r="BJ87" s="57" t="str">
        <f t="shared" si="61"/>
        <v xml:space="preserve"> </v>
      </c>
      <c r="BK87" s="57" t="str">
        <f t="shared" si="57"/>
        <v xml:space="preserve"> </v>
      </c>
      <c r="BL87" s="57" t="str">
        <f t="shared" si="71"/>
        <v xml:space="preserve"> </v>
      </c>
      <c r="BM87" s="57" t="str">
        <f t="shared" si="66"/>
        <v xml:space="preserve"> </v>
      </c>
      <c r="BN87" s="57" t="str">
        <f t="shared" si="66"/>
        <v xml:space="preserve"> </v>
      </c>
      <c r="BO87" s="57" t="str">
        <f t="shared" si="63"/>
        <v xml:space="preserve"> </v>
      </c>
      <c r="BP87" s="57" t="str">
        <f t="shared" si="53"/>
        <v xml:space="preserve"> </v>
      </c>
      <c r="BQ87" s="57" t="str">
        <f t="shared" si="65"/>
        <v xml:space="preserve"> </v>
      </c>
      <c r="BR87" s="33"/>
      <c r="BS87" s="51" t="str">
        <f t="shared" si="62"/>
        <v/>
      </c>
      <c r="BT87" s="58"/>
      <c r="BU87" s="59"/>
      <c r="BV87" s="59"/>
      <c r="BW87" s="59"/>
      <c r="BX87" s="59"/>
      <c r="BY87" s="59"/>
      <c r="BZ87" s="59"/>
      <c r="CA87" s="59"/>
      <c r="CB87" s="59"/>
      <c r="CC87" s="59"/>
      <c r="CD87" s="59"/>
      <c r="CE87" s="59"/>
      <c r="CF87" s="59"/>
      <c r="CG87" s="59"/>
      <c r="CH87" s="59"/>
      <c r="CI87" s="59"/>
      <c r="CJ87" s="60"/>
      <c r="CK87" s="45" t="str">
        <f>'List D1&amp;2 - Geography'!E9</f>
        <v>Urban</v>
      </c>
      <c r="CM87" s="34"/>
    </row>
    <row r="88" spans="1:91" hidden="1">
      <c r="A88" s="34"/>
      <c r="B88" s="54" t="s">
        <v>440</v>
      </c>
      <c r="C88" s="35"/>
      <c r="D88" s="35"/>
      <c r="E88" s="35"/>
      <c r="F88" s="35"/>
      <c r="G88" s="55"/>
      <c r="H88" s="32"/>
      <c r="I88" s="32" t="str">
        <f t="shared" si="58"/>
        <v xml:space="preserve">              </v>
      </c>
      <c r="J88" s="32"/>
      <c r="K88" s="32"/>
      <c r="L88" s="32"/>
      <c r="M88" s="32"/>
      <c r="N88" s="55"/>
      <c r="O88" s="35"/>
      <c r="P88" s="35"/>
      <c r="Q88" s="35"/>
      <c r="R88" s="35"/>
      <c r="S88" s="35"/>
      <c r="T88" s="35"/>
      <c r="U88" s="35"/>
      <c r="V88" s="35" t="str">
        <f t="shared" si="59"/>
        <v/>
      </c>
      <c r="W88" s="35"/>
      <c r="X88" s="35"/>
      <c r="Y88" s="35"/>
      <c r="Z88" s="55"/>
      <c r="AA88" s="35"/>
      <c r="AB88" s="35"/>
      <c r="AC88" s="35"/>
      <c r="AD88" s="35"/>
      <c r="AE88" s="35"/>
      <c r="AF88" s="35"/>
      <c r="AG88" s="35"/>
      <c r="AH88" s="35"/>
      <c r="AI88" s="55"/>
      <c r="AJ88" s="32" t="str">
        <f t="shared" si="60"/>
        <v xml:space="preserve">              </v>
      </c>
      <c r="AK88" s="56"/>
      <c r="AL88" s="56"/>
      <c r="AM88" s="56"/>
      <c r="AN88" s="56"/>
      <c r="AO88" s="56"/>
      <c r="AP88" s="56"/>
      <c r="AQ88" s="56"/>
      <c r="AR88" s="56"/>
      <c r="AS88" s="56"/>
      <c r="AT88" s="56"/>
      <c r="AU88" s="56"/>
      <c r="AV88" s="56"/>
      <c r="AW88" s="56"/>
      <c r="AX88" s="56"/>
      <c r="AY88" s="32"/>
      <c r="AZ88" s="57" t="str">
        <f t="shared" si="69"/>
        <v xml:space="preserve"> </v>
      </c>
      <c r="BA88" s="57" t="str">
        <f t="shared" si="50"/>
        <v xml:space="preserve"> </v>
      </c>
      <c r="BB88" s="57" t="str">
        <f t="shared" si="74"/>
        <v xml:space="preserve"> </v>
      </c>
      <c r="BC88" s="57" t="str">
        <f t="shared" si="70"/>
        <v xml:space="preserve"> </v>
      </c>
      <c r="BD88" s="57" t="str">
        <f t="shared" si="54"/>
        <v xml:space="preserve"> </v>
      </c>
      <c r="BE88" s="57" t="str">
        <f t="shared" si="64"/>
        <v xml:space="preserve"> </v>
      </c>
      <c r="BF88" s="57" t="str">
        <f t="shared" si="72"/>
        <v xml:space="preserve"> </v>
      </c>
      <c r="BG88" s="57" t="str">
        <f t="shared" si="55"/>
        <v xml:space="preserve"> </v>
      </c>
      <c r="BH88" s="57" t="str">
        <f t="shared" si="73"/>
        <v xml:space="preserve"> </v>
      </c>
      <c r="BI88" s="57" t="str">
        <f t="shared" si="51"/>
        <v xml:space="preserve"> </v>
      </c>
      <c r="BJ88" s="57" t="str">
        <f t="shared" si="61"/>
        <v xml:space="preserve"> </v>
      </c>
      <c r="BK88" s="57" t="str">
        <f t="shared" si="57"/>
        <v xml:space="preserve"> </v>
      </c>
      <c r="BL88" s="57" t="str">
        <f t="shared" si="71"/>
        <v xml:space="preserve"> </v>
      </c>
      <c r="BM88" s="57" t="str">
        <f t="shared" si="66"/>
        <v xml:space="preserve"> </v>
      </c>
      <c r="BN88" s="57" t="str">
        <f t="shared" si="66"/>
        <v xml:space="preserve"> </v>
      </c>
      <c r="BO88" s="57" t="str">
        <f t="shared" si="63"/>
        <v xml:space="preserve"> </v>
      </c>
      <c r="BP88" s="57" t="str">
        <f t="shared" si="53"/>
        <v xml:space="preserve"> </v>
      </c>
      <c r="BQ88" s="57" t="str">
        <f t="shared" si="65"/>
        <v xml:space="preserve"> </v>
      </c>
      <c r="BR88" s="33"/>
      <c r="BS88" s="51" t="str">
        <f t="shared" si="62"/>
        <v/>
      </c>
      <c r="BT88" s="58"/>
      <c r="BU88" s="59"/>
      <c r="BV88" s="59"/>
      <c r="BW88" s="59"/>
      <c r="BX88" s="59"/>
      <c r="BY88" s="59"/>
      <c r="BZ88" s="59"/>
      <c r="CA88" s="59"/>
      <c r="CB88" s="59"/>
      <c r="CC88" s="59"/>
      <c r="CD88" s="59"/>
      <c r="CE88" s="59"/>
      <c r="CF88" s="59"/>
      <c r="CG88" s="59"/>
      <c r="CH88" s="59"/>
      <c r="CI88" s="59"/>
      <c r="CJ88" s="60"/>
      <c r="CK88" s="45" t="str">
        <f>'List D1&amp;2 - Geography'!E10</f>
        <v>Barren Plains</v>
      </c>
      <c r="CM88" s="34"/>
    </row>
    <row r="89" spans="1:91" hidden="1">
      <c r="A89" s="34"/>
      <c r="B89" s="54" t="s">
        <v>441</v>
      </c>
      <c r="C89" s="35"/>
      <c r="D89" s="35"/>
      <c r="E89" s="35"/>
      <c r="F89" s="35"/>
      <c r="G89" s="55"/>
      <c r="H89" s="32"/>
      <c r="I89" s="32" t="str">
        <f t="shared" si="58"/>
        <v xml:space="preserve">              </v>
      </c>
      <c r="J89" s="32"/>
      <c r="K89" s="32"/>
      <c r="L89" s="32"/>
      <c r="M89" s="32"/>
      <c r="N89" s="55"/>
      <c r="O89" s="35"/>
      <c r="P89" s="35"/>
      <c r="Q89" s="35"/>
      <c r="R89" s="35"/>
      <c r="S89" s="35"/>
      <c r="T89" s="35"/>
      <c r="U89" s="35"/>
      <c r="V89" s="35" t="str">
        <f t="shared" si="59"/>
        <v/>
      </c>
      <c r="W89" s="35"/>
      <c r="X89" s="35"/>
      <c r="Y89" s="35"/>
      <c r="Z89" s="55"/>
      <c r="AA89" s="35"/>
      <c r="AB89" s="35"/>
      <c r="AC89" s="35"/>
      <c r="AD89" s="35"/>
      <c r="AE89" s="35"/>
      <c r="AF89" s="35"/>
      <c r="AG89" s="35"/>
      <c r="AH89" s="35"/>
      <c r="AI89" s="55"/>
      <c r="AJ89" s="32" t="str">
        <f t="shared" si="60"/>
        <v xml:space="preserve">              </v>
      </c>
      <c r="AK89" s="56"/>
      <c r="AL89" s="56"/>
      <c r="AM89" s="56"/>
      <c r="AN89" s="56"/>
      <c r="AO89" s="56"/>
      <c r="AP89" s="56"/>
      <c r="AQ89" s="56"/>
      <c r="AR89" s="56"/>
      <c r="AS89" s="56"/>
      <c r="AT89" s="56"/>
      <c r="AU89" s="56"/>
      <c r="AV89" s="56"/>
      <c r="AW89" s="56"/>
      <c r="AX89" s="56"/>
      <c r="AY89" s="32"/>
      <c r="AZ89" s="57" t="str">
        <f t="shared" si="69"/>
        <v xml:space="preserve"> </v>
      </c>
      <c r="BA89" s="57" t="str">
        <f t="shared" ref="BA89:BA91" si="75">IF($D89=BA$2,"Prim"," ")</f>
        <v xml:space="preserve"> </v>
      </c>
      <c r="BB89" s="57" t="str">
        <f t="shared" si="74"/>
        <v xml:space="preserve"> </v>
      </c>
      <c r="BC89" s="57" t="str">
        <f t="shared" si="70"/>
        <v xml:space="preserve"> </v>
      </c>
      <c r="BD89" s="57" t="str">
        <f t="shared" si="54"/>
        <v xml:space="preserve"> </v>
      </c>
      <c r="BE89" s="57" t="str">
        <f t="shared" si="64"/>
        <v xml:space="preserve"> </v>
      </c>
      <c r="BF89" s="57" t="str">
        <f t="shared" si="72"/>
        <v xml:space="preserve"> </v>
      </c>
      <c r="BG89" s="57" t="str">
        <f t="shared" si="55"/>
        <v xml:space="preserve"> </v>
      </c>
      <c r="BH89" s="57" t="str">
        <f t="shared" si="73"/>
        <v xml:space="preserve"> </v>
      </c>
      <c r="BI89" s="57" t="str">
        <f t="shared" ref="BI89:BI91" si="76">IF($D89=BI$2,"Prim"," ")</f>
        <v xml:space="preserve"> </v>
      </c>
      <c r="BJ89" s="57" t="str">
        <f t="shared" si="61"/>
        <v xml:space="preserve"> </v>
      </c>
      <c r="BK89" s="57" t="str">
        <f t="shared" si="57"/>
        <v xml:space="preserve"> </v>
      </c>
      <c r="BL89" s="57" t="str">
        <f t="shared" si="71"/>
        <v xml:space="preserve"> </v>
      </c>
      <c r="BM89" s="57" t="str">
        <f t="shared" si="66"/>
        <v xml:space="preserve"> </v>
      </c>
      <c r="BN89" s="57" t="str">
        <f t="shared" si="66"/>
        <v xml:space="preserve"> </v>
      </c>
      <c r="BO89" s="57" t="str">
        <f t="shared" si="63"/>
        <v xml:space="preserve"> </v>
      </c>
      <c r="BP89" s="57" t="str">
        <f t="shared" si="53"/>
        <v xml:space="preserve"> </v>
      </c>
      <c r="BQ89" s="57" t="str">
        <f t="shared" si="65"/>
        <v xml:space="preserve"> </v>
      </c>
      <c r="BR89" s="33"/>
      <c r="BS89" s="51" t="str">
        <f t="shared" si="62"/>
        <v/>
      </c>
      <c r="BT89" s="58"/>
      <c r="BU89" s="59"/>
      <c r="BV89" s="59"/>
      <c r="BW89" s="59"/>
      <c r="BX89" s="59"/>
      <c r="BY89" s="59"/>
      <c r="BZ89" s="59"/>
      <c r="CA89" s="59"/>
      <c r="CB89" s="59"/>
      <c r="CC89" s="59"/>
      <c r="CD89" s="59"/>
      <c r="CE89" s="59"/>
      <c r="CF89" s="59"/>
      <c r="CG89" s="59"/>
      <c r="CH89" s="59"/>
      <c r="CI89" s="59"/>
      <c r="CJ89" s="60"/>
      <c r="CK89" s="45" t="str">
        <f>'List D1&amp;2 - Geography'!E11</f>
        <v>Mountains</v>
      </c>
      <c r="CM89" s="34"/>
    </row>
    <row r="90" spans="1:91" hidden="1">
      <c r="A90" s="34"/>
      <c r="B90" s="54" t="s">
        <v>442</v>
      </c>
      <c r="C90" s="35"/>
      <c r="D90" s="35"/>
      <c r="E90" s="35"/>
      <c r="F90" s="35"/>
      <c r="G90" s="55"/>
      <c r="H90" s="32"/>
      <c r="I90" s="32" t="str">
        <f t="shared" si="58"/>
        <v xml:space="preserve">              </v>
      </c>
      <c r="J90" s="32"/>
      <c r="K90" s="32"/>
      <c r="L90" s="32"/>
      <c r="M90" s="32"/>
      <c r="N90" s="55"/>
      <c r="O90" s="35"/>
      <c r="P90" s="35"/>
      <c r="Q90" s="35"/>
      <c r="R90" s="35"/>
      <c r="S90" s="35"/>
      <c r="T90" s="35"/>
      <c r="U90" s="35"/>
      <c r="V90" s="35" t="str">
        <f t="shared" si="59"/>
        <v/>
      </c>
      <c r="W90" s="35"/>
      <c r="X90" s="35"/>
      <c r="Y90" s="35"/>
      <c r="Z90" s="55"/>
      <c r="AA90" s="35"/>
      <c r="AB90" s="35"/>
      <c r="AC90" s="35"/>
      <c r="AD90" s="35"/>
      <c r="AE90" s="35"/>
      <c r="AF90" s="35"/>
      <c r="AG90" s="35"/>
      <c r="AH90" s="35"/>
      <c r="AI90" s="55"/>
      <c r="AJ90" s="32" t="str">
        <f t="shared" si="60"/>
        <v xml:space="preserve">              </v>
      </c>
      <c r="AK90" s="56"/>
      <c r="AL90" s="56"/>
      <c r="AM90" s="56"/>
      <c r="AN90" s="56"/>
      <c r="AO90" s="56"/>
      <c r="AP90" s="56"/>
      <c r="AQ90" s="56"/>
      <c r="AR90" s="56"/>
      <c r="AS90" s="56"/>
      <c r="AT90" s="56"/>
      <c r="AU90" s="56"/>
      <c r="AV90" s="56"/>
      <c r="AW90" s="56"/>
      <c r="AX90" s="56"/>
      <c r="AY90" s="32"/>
      <c r="AZ90" s="57" t="str">
        <f t="shared" si="69"/>
        <v xml:space="preserve"> </v>
      </c>
      <c r="BA90" s="57" t="str">
        <f t="shared" si="75"/>
        <v xml:space="preserve"> </v>
      </c>
      <c r="BB90" s="57" t="str">
        <f t="shared" si="74"/>
        <v xml:space="preserve"> </v>
      </c>
      <c r="BC90" s="57" t="str">
        <f t="shared" si="70"/>
        <v xml:space="preserve"> </v>
      </c>
      <c r="BD90" s="57" t="str">
        <f t="shared" si="54"/>
        <v xml:space="preserve"> </v>
      </c>
      <c r="BE90" s="57" t="str">
        <f t="shared" si="64"/>
        <v xml:space="preserve"> </v>
      </c>
      <c r="BF90" s="57" t="str">
        <f t="shared" si="72"/>
        <v xml:space="preserve"> </v>
      </c>
      <c r="BG90" s="57" t="str">
        <f t="shared" si="55"/>
        <v xml:space="preserve"> </v>
      </c>
      <c r="BH90" s="57" t="str">
        <f t="shared" si="73"/>
        <v xml:space="preserve"> </v>
      </c>
      <c r="BI90" s="57" t="str">
        <f t="shared" si="76"/>
        <v xml:space="preserve"> </v>
      </c>
      <c r="BJ90" s="57" t="str">
        <f t="shared" si="61"/>
        <v xml:space="preserve"> </v>
      </c>
      <c r="BK90" s="57" t="str">
        <f t="shared" si="57"/>
        <v xml:space="preserve"> </v>
      </c>
      <c r="BL90" s="57" t="str">
        <f t="shared" si="71"/>
        <v xml:space="preserve"> </v>
      </c>
      <c r="BM90" s="57" t="str">
        <f t="shared" si="66"/>
        <v xml:space="preserve"> </v>
      </c>
      <c r="BN90" s="57" t="str">
        <f t="shared" si="66"/>
        <v xml:space="preserve"> </v>
      </c>
      <c r="BO90" s="57" t="str">
        <f t="shared" si="63"/>
        <v xml:space="preserve"> </v>
      </c>
      <c r="BP90" s="57" t="str">
        <f t="shared" ref="BP90:BP91" si="77">IF($D90=BP$2,"Prim"," ")</f>
        <v xml:space="preserve"> </v>
      </c>
      <c r="BQ90" s="57" t="str">
        <f t="shared" si="65"/>
        <v xml:space="preserve"> </v>
      </c>
      <c r="BR90" s="33"/>
      <c r="BS90" s="51" t="str">
        <f t="shared" si="62"/>
        <v/>
      </c>
      <c r="BT90" s="58"/>
      <c r="BU90" s="59"/>
      <c r="BV90" s="59"/>
      <c r="BW90" s="59"/>
      <c r="BX90" s="59"/>
      <c r="BY90" s="59"/>
      <c r="BZ90" s="59"/>
      <c r="CA90" s="59"/>
      <c r="CB90" s="59"/>
      <c r="CC90" s="59"/>
      <c r="CD90" s="59"/>
      <c r="CE90" s="59"/>
      <c r="CF90" s="59"/>
      <c r="CG90" s="59"/>
      <c r="CH90" s="59"/>
      <c r="CI90" s="59"/>
      <c r="CJ90" s="60"/>
      <c r="CK90" s="45" t="str">
        <f>'List D1&amp;2 - Geography'!E12</f>
        <v>Dunes</v>
      </c>
      <c r="CM90" s="34"/>
    </row>
    <row r="91" spans="1:91" hidden="1">
      <c r="A91" s="34"/>
      <c r="B91" s="54" t="s">
        <v>443</v>
      </c>
      <c r="C91" s="35"/>
      <c r="D91" s="35"/>
      <c r="E91" s="35"/>
      <c r="F91" s="35"/>
      <c r="G91" s="55"/>
      <c r="H91" s="32"/>
      <c r="I91" s="32" t="str">
        <f t="shared" si="58"/>
        <v xml:space="preserve">              </v>
      </c>
      <c r="J91" s="32"/>
      <c r="K91" s="32"/>
      <c r="L91" s="32"/>
      <c r="M91" s="32"/>
      <c r="N91" s="55"/>
      <c r="O91" s="35"/>
      <c r="P91" s="35"/>
      <c r="Q91" s="35"/>
      <c r="R91" s="35"/>
      <c r="S91" s="35"/>
      <c r="T91" s="35"/>
      <c r="U91" s="35"/>
      <c r="V91" s="35" t="str">
        <f t="shared" si="59"/>
        <v/>
      </c>
      <c r="W91" s="35"/>
      <c r="X91" s="35"/>
      <c r="Y91" s="35"/>
      <c r="Z91" s="55"/>
      <c r="AA91" s="35"/>
      <c r="AB91" s="35"/>
      <c r="AC91" s="35"/>
      <c r="AD91" s="35"/>
      <c r="AE91" s="35"/>
      <c r="AF91" s="35"/>
      <c r="AG91" s="35"/>
      <c r="AH91" s="35"/>
      <c r="AI91" s="55"/>
      <c r="AJ91" s="32" t="str">
        <f t="shared" si="60"/>
        <v xml:space="preserve">              </v>
      </c>
      <c r="AK91" s="56"/>
      <c r="AL91" s="56"/>
      <c r="AM91" s="56"/>
      <c r="AN91" s="56"/>
      <c r="AO91" s="56"/>
      <c r="AP91" s="56"/>
      <c r="AQ91" s="56"/>
      <c r="AR91" s="56"/>
      <c r="AS91" s="56"/>
      <c r="AT91" s="56"/>
      <c r="AU91" s="56"/>
      <c r="AV91" s="56"/>
      <c r="AW91" s="56"/>
      <c r="AX91" s="56"/>
      <c r="AY91" s="32"/>
      <c r="AZ91" s="57" t="str">
        <f t="shared" si="69"/>
        <v xml:space="preserve"> </v>
      </c>
      <c r="BA91" s="57" t="str">
        <f t="shared" si="75"/>
        <v xml:space="preserve"> </v>
      </c>
      <c r="BB91" s="57" t="str">
        <f t="shared" si="74"/>
        <v xml:space="preserve"> </v>
      </c>
      <c r="BC91" s="57" t="str">
        <f t="shared" si="70"/>
        <v xml:space="preserve"> </v>
      </c>
      <c r="BD91" s="57" t="str">
        <f t="shared" si="54"/>
        <v xml:space="preserve"> </v>
      </c>
      <c r="BE91" s="57" t="str">
        <f t="shared" si="64"/>
        <v xml:space="preserve"> </v>
      </c>
      <c r="BF91" s="57" t="str">
        <f t="shared" si="72"/>
        <v xml:space="preserve"> </v>
      </c>
      <c r="BG91" s="57" t="str">
        <f t="shared" si="55"/>
        <v xml:space="preserve"> </v>
      </c>
      <c r="BH91" s="57" t="str">
        <f t="shared" si="73"/>
        <v xml:space="preserve"> </v>
      </c>
      <c r="BI91" s="57" t="str">
        <f t="shared" si="76"/>
        <v xml:space="preserve"> </v>
      </c>
      <c r="BJ91" s="57" t="str">
        <f t="shared" si="61"/>
        <v xml:space="preserve"> </v>
      </c>
      <c r="BK91" s="57" t="str">
        <f t="shared" si="57"/>
        <v xml:space="preserve"> </v>
      </c>
      <c r="BL91" s="57" t="str">
        <f t="shared" si="71"/>
        <v xml:space="preserve"> </v>
      </c>
      <c r="BM91" s="57" t="str">
        <f t="shared" si="66"/>
        <v xml:space="preserve"> </v>
      </c>
      <c r="BN91" s="57" t="str">
        <f t="shared" si="66"/>
        <v xml:space="preserve"> </v>
      </c>
      <c r="BO91" s="57" t="str">
        <f t="shared" si="63"/>
        <v xml:space="preserve"> </v>
      </c>
      <c r="BP91" s="57" t="str">
        <f t="shared" si="77"/>
        <v xml:space="preserve"> </v>
      </c>
      <c r="BQ91" s="57" t="str">
        <f t="shared" si="65"/>
        <v xml:space="preserve"> </v>
      </c>
      <c r="BR91" s="33"/>
      <c r="BS91" s="51" t="str">
        <f t="shared" si="62"/>
        <v/>
      </c>
      <c r="BT91" s="58"/>
      <c r="BU91" s="59"/>
      <c r="BV91" s="59"/>
      <c r="BW91" s="59"/>
      <c r="BX91" s="59"/>
      <c r="BY91" s="59"/>
      <c r="BZ91" s="59"/>
      <c r="CA91" s="59"/>
      <c r="CB91" s="59"/>
      <c r="CC91" s="59"/>
      <c r="CD91" s="59"/>
      <c r="CE91" s="59"/>
      <c r="CF91" s="59"/>
      <c r="CG91" s="59"/>
      <c r="CH91" s="59"/>
      <c r="CI91" s="59"/>
      <c r="CJ91" s="60"/>
      <c r="CK91" s="45" t="str">
        <f>'List D1&amp;2 - Geography'!E13</f>
        <v>Snow/Ice</v>
      </c>
      <c r="CM91" s="34"/>
    </row>
    <row r="92" spans="1:91" hidden="1">
      <c r="A92" s="34"/>
      <c r="D92" s="26" t="s">
        <v>1070</v>
      </c>
      <c r="O92" s="26">
        <f>SUM(O3:O91)</f>
        <v>141</v>
      </c>
      <c r="P92" s="26">
        <f t="shared" ref="P92:S92" si="78">SUM(P3:P91)</f>
        <v>159</v>
      </c>
      <c r="Q92" s="26">
        <f t="shared" si="78"/>
        <v>124</v>
      </c>
      <c r="R92" s="26">
        <f t="shared" si="78"/>
        <v>110</v>
      </c>
      <c r="S92" s="26">
        <f t="shared" si="78"/>
        <v>86</v>
      </c>
      <c r="AK92" s="49"/>
      <c r="AL92" s="49"/>
      <c r="AM92" s="49"/>
      <c r="AN92" s="49"/>
      <c r="AO92" s="49"/>
      <c r="AP92" s="49"/>
      <c r="AQ92" s="49"/>
      <c r="AR92" s="49"/>
      <c r="AS92" s="49"/>
      <c r="AT92" s="49"/>
      <c r="AU92" s="49"/>
      <c r="AV92" s="49"/>
      <c r="AW92" s="49"/>
      <c r="AX92" s="49"/>
      <c r="CK92" s="45" t="str">
        <f>'List D1&amp;2 - Geography'!E14</f>
        <v>OFFSHORE</v>
      </c>
      <c r="CM92" s="34"/>
    </row>
    <row r="93" spans="1:91" hidden="1">
      <c r="D93" s="26" t="s">
        <v>798</v>
      </c>
      <c r="N93" s="26">
        <v>9</v>
      </c>
      <c r="O93" s="26">
        <v>19</v>
      </c>
      <c r="P93" s="26">
        <v>30</v>
      </c>
      <c r="Q93" s="26">
        <v>4</v>
      </c>
      <c r="R93" s="26">
        <v>3</v>
      </c>
      <c r="S93" s="26">
        <v>4</v>
      </c>
      <c r="AK93" s="49"/>
      <c r="AL93" s="49"/>
      <c r="AM93" s="49"/>
      <c r="AN93" s="49"/>
      <c r="AO93" s="49"/>
      <c r="AP93" s="49"/>
      <c r="AQ93" s="49"/>
      <c r="AR93" s="49"/>
      <c r="AS93" s="49"/>
      <c r="AT93" s="49"/>
      <c r="AU93" s="49"/>
      <c r="AV93" s="49"/>
      <c r="AW93" s="49"/>
      <c r="AX93" s="49"/>
      <c r="CK93" s="45">
        <f>'List D1&amp;2 - Geography'!E15</f>
        <v>0</v>
      </c>
      <c r="CM93" s="34"/>
    </row>
    <row r="94" spans="1:91" hidden="1">
      <c r="D94" s="26" t="s">
        <v>798</v>
      </c>
      <c r="O94" s="26">
        <f>O93/$N93</f>
        <v>2.1111111111111112</v>
      </c>
      <c r="P94" s="26">
        <f t="shared" ref="P94:S94" si="79">P93/$N93</f>
        <v>3.3333333333333335</v>
      </c>
      <c r="Q94" s="26">
        <f t="shared" si="79"/>
        <v>0.44444444444444442</v>
      </c>
      <c r="R94" s="26">
        <f t="shared" si="79"/>
        <v>0.33333333333333331</v>
      </c>
      <c r="S94" s="26">
        <f t="shared" si="79"/>
        <v>0.44444444444444442</v>
      </c>
      <c r="AK94" s="49"/>
      <c r="AL94" s="49"/>
      <c r="AM94" s="49"/>
      <c r="AN94" s="49"/>
      <c r="AO94" s="49"/>
      <c r="AP94" s="49"/>
      <c r="AQ94" s="49"/>
      <c r="AR94" s="49"/>
      <c r="AS94" s="49"/>
      <c r="AT94" s="49"/>
      <c r="AU94" s="49"/>
      <c r="AV94" s="49"/>
      <c r="AW94" s="49"/>
      <c r="AX94" s="49"/>
      <c r="CK94" s="45"/>
      <c r="CM94" s="34"/>
    </row>
    <row r="95" spans="1:91" hidden="1">
      <c r="D95" s="26" t="s">
        <v>32</v>
      </c>
      <c r="O95" s="26">
        <v>28</v>
      </c>
      <c r="P95" s="26">
        <v>30</v>
      </c>
      <c r="Q95" s="26">
        <v>8</v>
      </c>
      <c r="R95" s="26">
        <v>5</v>
      </c>
      <c r="S95" s="26">
        <v>4</v>
      </c>
      <c r="AK95" s="49"/>
      <c r="AL95" s="49"/>
      <c r="AM95" s="49"/>
      <c r="AN95" s="49"/>
      <c r="AO95" s="49"/>
      <c r="AP95" s="49"/>
      <c r="AQ95" s="49"/>
      <c r="AR95" s="49"/>
      <c r="AS95" s="49"/>
      <c r="AT95" s="49"/>
      <c r="AU95" s="49"/>
      <c r="AV95" s="49"/>
      <c r="AW95" s="49"/>
      <c r="AX95" s="49"/>
      <c r="CK95" s="45"/>
      <c r="CM95" s="34"/>
    </row>
    <row r="96" spans="1:91" hidden="1">
      <c r="D96" s="26" t="s">
        <v>32</v>
      </c>
      <c r="N96" s="26">
        <v>9</v>
      </c>
      <c r="O96" s="26">
        <f>O95/$N$96</f>
        <v>3.1111111111111112</v>
      </c>
      <c r="P96" s="26">
        <f t="shared" ref="P96:S96" si="80">P95/$N$96</f>
        <v>3.3333333333333335</v>
      </c>
      <c r="Q96" s="26">
        <f t="shared" si="80"/>
        <v>0.88888888888888884</v>
      </c>
      <c r="R96" s="26">
        <f t="shared" si="80"/>
        <v>0.55555555555555558</v>
      </c>
      <c r="S96" s="26">
        <f t="shared" si="80"/>
        <v>0.44444444444444442</v>
      </c>
      <c r="AK96" s="49"/>
      <c r="AL96" s="49"/>
      <c r="AM96" s="49"/>
      <c r="AN96" s="49"/>
      <c r="AO96" s="49"/>
      <c r="AP96" s="49"/>
      <c r="AQ96" s="49"/>
      <c r="AR96" s="49"/>
      <c r="AS96" s="49"/>
      <c r="AT96" s="49"/>
      <c r="AU96" s="49"/>
      <c r="AV96" s="49"/>
      <c r="AW96" s="49"/>
      <c r="AX96" s="49"/>
      <c r="CK96" s="45"/>
      <c r="CM96" s="34"/>
    </row>
    <row r="97" spans="4:91" hidden="1">
      <c r="D97" s="26" t="s">
        <v>41</v>
      </c>
      <c r="N97" s="26">
        <v>12</v>
      </c>
      <c r="O97" s="26">
        <v>6</v>
      </c>
      <c r="P97" s="26">
        <v>10</v>
      </c>
      <c r="Q97" s="26">
        <v>14</v>
      </c>
      <c r="R97" s="26">
        <v>27</v>
      </c>
      <c r="S97" s="26">
        <v>10</v>
      </c>
      <c r="AK97" s="49"/>
      <c r="AL97" s="49"/>
      <c r="AM97" s="49"/>
      <c r="AN97" s="49"/>
      <c r="AO97" s="49"/>
      <c r="AP97" s="49"/>
      <c r="AQ97" s="49"/>
      <c r="AR97" s="49"/>
      <c r="AS97" s="49"/>
      <c r="AT97" s="49"/>
      <c r="AU97" s="49"/>
      <c r="AV97" s="49"/>
      <c r="AW97" s="49"/>
      <c r="AX97" s="49"/>
      <c r="CK97" s="45"/>
      <c r="CM97" s="34"/>
    </row>
    <row r="98" spans="4:91" hidden="1">
      <c r="D98" s="26" t="s">
        <v>41</v>
      </c>
      <c r="O98" s="26">
        <f>O97/$N$97</f>
        <v>0.5</v>
      </c>
      <c r="P98" s="26">
        <f t="shared" ref="P98:S98" si="81">P97/$N$97</f>
        <v>0.83333333333333337</v>
      </c>
      <c r="Q98" s="26">
        <f t="shared" si="81"/>
        <v>1.1666666666666667</v>
      </c>
      <c r="R98" s="26">
        <f t="shared" si="81"/>
        <v>2.25</v>
      </c>
      <c r="S98" s="26">
        <f t="shared" si="81"/>
        <v>0.83333333333333337</v>
      </c>
      <c r="AK98" s="49"/>
      <c r="AL98" s="49"/>
      <c r="AM98" s="49"/>
      <c r="AN98" s="49"/>
      <c r="AO98" s="49"/>
      <c r="AP98" s="49"/>
      <c r="AQ98" s="49"/>
      <c r="AR98" s="49"/>
      <c r="AS98" s="49"/>
      <c r="AT98" s="49"/>
      <c r="AU98" s="49"/>
      <c r="AV98" s="49"/>
      <c r="AW98" s="49"/>
      <c r="AX98" s="49"/>
      <c r="CK98" s="45"/>
      <c r="CM98" s="34"/>
    </row>
    <row r="99" spans="4:91" hidden="1">
      <c r="D99" s="26" t="s">
        <v>48</v>
      </c>
      <c r="N99" s="26">
        <v>19</v>
      </c>
      <c r="O99" s="26">
        <v>27</v>
      </c>
      <c r="P99" s="26">
        <v>28</v>
      </c>
      <c r="Q99" s="26">
        <v>28</v>
      </c>
      <c r="R99" s="26">
        <v>35</v>
      </c>
      <c r="S99" s="26">
        <v>28</v>
      </c>
      <c r="AK99" s="49"/>
      <c r="AL99" s="49"/>
      <c r="AM99" s="49"/>
      <c r="AN99" s="49"/>
      <c r="AO99" s="49"/>
      <c r="AP99" s="49"/>
      <c r="AQ99" s="49"/>
      <c r="AR99" s="49"/>
      <c r="AS99" s="49"/>
      <c r="AT99" s="49"/>
      <c r="AU99" s="49"/>
      <c r="AV99" s="49"/>
      <c r="AW99" s="49"/>
      <c r="AX99" s="49"/>
      <c r="CK99" s="45"/>
      <c r="CM99" s="34"/>
    </row>
    <row r="100" spans="4:91" hidden="1">
      <c r="D100" s="26" t="s">
        <v>48</v>
      </c>
      <c r="O100" s="26">
        <f>O99/$N$99</f>
        <v>1.4210526315789473</v>
      </c>
      <c r="P100" s="26">
        <f t="shared" ref="P100:S100" si="82">P99/$N$99</f>
        <v>1.4736842105263157</v>
      </c>
      <c r="Q100" s="26">
        <f t="shared" si="82"/>
        <v>1.4736842105263157</v>
      </c>
      <c r="R100" s="26">
        <f t="shared" si="82"/>
        <v>1.8421052631578947</v>
      </c>
      <c r="S100" s="26">
        <f t="shared" si="82"/>
        <v>1.4736842105263157</v>
      </c>
      <c r="AK100" s="49"/>
      <c r="AL100" s="49"/>
      <c r="AM100" s="49"/>
      <c r="AN100" s="49"/>
      <c r="AO100" s="49"/>
      <c r="AP100" s="49"/>
      <c r="AQ100" s="49"/>
      <c r="AR100" s="49"/>
      <c r="AS100" s="49"/>
      <c r="AT100" s="49"/>
      <c r="AU100" s="49"/>
      <c r="AV100" s="49"/>
      <c r="AW100" s="49"/>
      <c r="AX100" s="49"/>
      <c r="CK100" s="45"/>
      <c r="CM100" s="34"/>
    </row>
    <row r="101" spans="4:91" hidden="1">
      <c r="D101" s="26" t="s">
        <v>52</v>
      </c>
      <c r="N101" s="26">
        <v>23</v>
      </c>
      <c r="O101" s="26">
        <v>48</v>
      </c>
      <c r="P101" s="26">
        <v>46</v>
      </c>
      <c r="Q101" s="26">
        <v>59</v>
      </c>
      <c r="R101" s="26">
        <v>35</v>
      </c>
      <c r="S101" s="26">
        <v>31</v>
      </c>
      <c r="AK101" s="49"/>
      <c r="AL101" s="49"/>
      <c r="AM101" s="49"/>
      <c r="AN101" s="49"/>
      <c r="AO101" s="49"/>
      <c r="AP101" s="49"/>
      <c r="AQ101" s="49"/>
      <c r="AR101" s="49"/>
      <c r="AS101" s="49"/>
      <c r="AT101" s="49"/>
      <c r="AU101" s="49"/>
      <c r="AV101" s="49"/>
      <c r="AW101" s="49"/>
      <c r="AX101" s="49"/>
      <c r="CK101" s="45"/>
      <c r="CM101" s="34"/>
    </row>
    <row r="102" spans="4:91" hidden="1">
      <c r="D102" s="26" t="s">
        <v>52</v>
      </c>
      <c r="O102" s="26">
        <f>O101/$N$101</f>
        <v>2.0869565217391304</v>
      </c>
      <c r="P102" s="26">
        <f t="shared" ref="P102:S102" si="83">P101/$N$101</f>
        <v>2</v>
      </c>
      <c r="Q102" s="26">
        <f t="shared" si="83"/>
        <v>2.5652173913043477</v>
      </c>
      <c r="R102" s="26">
        <f t="shared" si="83"/>
        <v>1.5217391304347827</v>
      </c>
      <c r="S102" s="26">
        <f t="shared" si="83"/>
        <v>1.3478260869565217</v>
      </c>
      <c r="AK102" s="49"/>
      <c r="AL102" s="49"/>
      <c r="AM102" s="49"/>
      <c r="AN102" s="49"/>
      <c r="AO102" s="49"/>
      <c r="AP102" s="49"/>
      <c r="AQ102" s="49"/>
      <c r="AR102" s="49"/>
      <c r="AS102" s="49"/>
      <c r="AT102" s="49"/>
      <c r="AU102" s="49"/>
      <c r="AV102" s="49"/>
      <c r="AW102" s="49"/>
      <c r="AX102" s="49"/>
      <c r="CK102" s="45"/>
      <c r="CM102" s="34"/>
    </row>
    <row r="103" spans="4:91" hidden="1">
      <c r="AK103" s="49"/>
      <c r="AL103" s="49"/>
      <c r="AM103" s="49"/>
      <c r="AN103" s="49"/>
      <c r="AO103" s="49"/>
      <c r="AP103" s="49"/>
      <c r="AQ103" s="49"/>
      <c r="AR103" s="49"/>
      <c r="AS103" s="49"/>
      <c r="AT103" s="49"/>
      <c r="AU103" s="49"/>
      <c r="AV103" s="49"/>
      <c r="AW103" s="49"/>
      <c r="AX103" s="49"/>
      <c r="CK103" s="45"/>
      <c r="CM103" s="34"/>
    </row>
    <row r="104" spans="4:91">
      <c r="AK104" s="49"/>
      <c r="AL104" s="49"/>
      <c r="AM104" s="49"/>
      <c r="AN104" s="49"/>
      <c r="AO104" s="49"/>
      <c r="AP104" s="49"/>
      <c r="AQ104" s="49"/>
      <c r="AR104" s="49"/>
      <c r="AS104" s="49"/>
      <c r="AT104" s="49"/>
      <c r="AU104" s="49"/>
      <c r="AV104" s="49"/>
      <c r="AW104" s="49"/>
      <c r="AX104" s="49"/>
      <c r="CK104" s="45"/>
    </row>
    <row r="105" spans="4:91">
      <c r="AK105" s="49"/>
      <c r="AL105" s="49"/>
      <c r="AM105" s="49"/>
      <c r="AN105" s="49"/>
      <c r="AO105" s="49"/>
      <c r="AP105" s="49"/>
      <c r="AQ105" s="49"/>
      <c r="AR105" s="49"/>
      <c r="AS105" s="49"/>
      <c r="AT105" s="49"/>
      <c r="AU105" s="49"/>
      <c r="AV105" s="49"/>
      <c r="AW105" s="49"/>
      <c r="AX105" s="49"/>
      <c r="CK105" s="45"/>
    </row>
    <row r="106" spans="4:91">
      <c r="AK106" s="49"/>
      <c r="AL106" s="49"/>
      <c r="AM106" s="49"/>
      <c r="AN106" s="49"/>
      <c r="AO106" s="49"/>
      <c r="AP106" s="49"/>
      <c r="AQ106" s="49"/>
      <c r="AR106" s="49"/>
      <c r="AS106" s="49"/>
      <c r="AT106" s="49"/>
      <c r="AU106" s="49"/>
      <c r="AV106" s="49"/>
      <c r="AW106" s="49"/>
      <c r="AX106" s="49"/>
      <c r="CK106" s="45"/>
    </row>
    <row r="107" spans="4:91">
      <c r="AK107" s="49"/>
      <c r="AL107" s="49"/>
      <c r="AM107" s="49"/>
      <c r="AN107" s="49"/>
      <c r="AO107" s="49"/>
      <c r="AP107" s="49"/>
      <c r="AQ107" s="49"/>
      <c r="AR107" s="49"/>
      <c r="AS107" s="49"/>
      <c r="AT107" s="49"/>
      <c r="AU107" s="49"/>
      <c r="AV107" s="49"/>
      <c r="AW107" s="49"/>
      <c r="AX107" s="49"/>
      <c r="CK107" s="45"/>
    </row>
    <row r="108" spans="4:91">
      <c r="AK108" s="49"/>
      <c r="AL108" s="49"/>
      <c r="AM108" s="49"/>
      <c r="AN108" s="49"/>
      <c r="AO108" s="49"/>
      <c r="AP108" s="49"/>
      <c r="AQ108" s="49"/>
      <c r="AR108" s="49"/>
      <c r="AS108" s="49"/>
      <c r="AT108" s="49"/>
      <c r="AU108" s="49"/>
      <c r="AV108" s="49"/>
      <c r="AW108" s="49"/>
      <c r="AX108" s="49"/>
      <c r="CK108" s="45"/>
    </row>
    <row r="109" spans="4:91">
      <c r="AK109" s="49"/>
      <c r="AL109" s="49"/>
      <c r="AM109" s="49"/>
      <c r="AN109" s="49"/>
      <c r="AO109" s="49"/>
      <c r="AP109" s="49"/>
      <c r="AQ109" s="49"/>
      <c r="AR109" s="49"/>
      <c r="AS109" s="49"/>
      <c r="AT109" s="49"/>
      <c r="AU109" s="49"/>
      <c r="AV109" s="49"/>
      <c r="AW109" s="49"/>
      <c r="AX109" s="49"/>
      <c r="CK109" s="45"/>
    </row>
    <row r="110" spans="4:91">
      <c r="CK110" s="45"/>
    </row>
    <row r="111" spans="4:91">
      <c r="CK111" s="45"/>
    </row>
    <row r="112" spans="4:91">
      <c r="CK112" s="45"/>
    </row>
    <row r="116" ht="9" customHeight="1"/>
    <row r="117" ht="13.5" customHeight="1"/>
  </sheetData>
  <sheetProtection password="8E85" sheet="1" objects="1" scenarios="1" formatCells="0" formatColumns="0" formatRows="0" sort="0" autoFilter="0" pivotTables="0"/>
  <autoFilter ref="B2:CI95">
    <filterColumn colId="2"/>
    <filterColumn colId="33"/>
    <filterColumn colId="34"/>
    <filterColumn colId="35"/>
    <filterColumn colId="36"/>
    <filterColumn colId="37"/>
    <filterColumn colId="38"/>
    <filterColumn colId="39"/>
    <filterColumn colId="40"/>
    <filterColumn colId="41"/>
    <filterColumn colId="42"/>
    <filterColumn colId="43"/>
    <filterColumn colId="44"/>
    <filterColumn colId="45"/>
    <filterColumn colId="46"/>
    <filterColumn colId="47"/>
    <filterColumn colId="48"/>
    <filterColumn colId="49"/>
    <filterColumn colId="50"/>
    <filterColumn colId="51"/>
    <filterColumn colId="52"/>
    <filterColumn colId="53"/>
    <filterColumn colId="54"/>
    <filterColumn colId="55"/>
    <filterColumn colId="56"/>
    <filterColumn colId="57"/>
    <filterColumn colId="58"/>
    <filterColumn colId="59"/>
    <filterColumn colId="60"/>
    <filterColumn colId="61"/>
    <filterColumn colId="62"/>
    <filterColumn colId="63"/>
    <filterColumn colId="64"/>
    <filterColumn colId="65"/>
    <filterColumn colId="66"/>
    <filterColumn colId="67"/>
    <filterColumn colId="68"/>
    <filterColumn colId="69"/>
    <filterColumn colId="70"/>
    <filterColumn colId="71"/>
    <filterColumn colId="72"/>
    <filterColumn colId="73"/>
    <filterColumn colId="74"/>
    <filterColumn colId="75"/>
    <filterColumn colId="76"/>
    <filterColumn colId="77"/>
    <filterColumn colId="78"/>
    <filterColumn colId="79"/>
    <filterColumn colId="80"/>
    <filterColumn colId="81"/>
    <filterColumn colId="82"/>
    <filterColumn colId="83"/>
    <filterColumn colId="84"/>
    <filterColumn colId="85"/>
    <sortState ref="B3:BG117">
      <sortCondition ref="B2:B117"/>
    </sortState>
  </autoFilter>
  <dataValidations xWindow="763" yWindow="502" count="15">
    <dataValidation type="list" allowBlank="1" showInputMessage="1" promptTitle="Country / Region" prompt="If this relates to a specific country / countries / offshore region  add them here.  Drop down menu can be used for first entry. _x000a__x000a_If appropriate, select 'Generic Onshore', or 'Generic Offshore' from the drop down menu.  _x000a__x000a_Or add free text." sqref="V92:V362">
      <formula1>$CK$48:$CK$78</formula1>
    </dataValidation>
    <dataValidation type="list" errorStyle="warning" allowBlank="1" showInputMessage="1" showErrorMessage="1" errorTitle="Consistency" error="To change options, ensure other template users are informed of additional categories to be included." promptTitle="Timeliness" prompt="How current does the information need to be?  How fast does information need to be with the user?" sqref="AD62">
      <formula1>$CM$55:$CM$61</formula1>
    </dataValidation>
    <dataValidation allowBlank="1" showInputMessage="1" showErrorMessage="1" promptTitle="Geographic Extent" prompt="Does the need relate to an area:_x000a_- In vicinity of drill site only_x000a_- Reservoir footprint_x000a_- District area (e.g. for logistics / environmental purposes)_x000a_- Regional interest/" sqref="AE62 AG64:AG527 AF63:AG63 AG3:AG62"/>
    <dataValidation allowBlank="1" showInputMessage="1" showErrorMessage="1" promptTitle="Thematic accuracy" prompt="The required accuracy or error limits_x000a_Categorical data: e.g. classification accuracy [%]_x000a_Continuous data: e.g. RMS, r2" sqref="AB62 AD63:AD439 AD3:AD61"/>
    <dataValidation allowBlank="1" showInputMessage="1" showErrorMessage="1" promptTitle="Current solution" prompt="How is this challenge currently addressed?  Is EO used to address this challenge at present?" sqref="K56:K58 K44:K52 K61:K396 K3:K42"/>
    <dataValidation allowBlank="1" showInputMessage="1" showErrorMessage="1" promptTitle="Problem Statement" prompt="What effect does the challenge have?  What would be the effect of a solution? (See tab &quot;Benefits of solutions&quot;)_x000a_- Reduce costs? _x000a_- Increase production?_x000a_- Reduce uncertainty?_x000a_- Accelerate production?_x000a_- Reduce cycle time?_x000a_- Enable access to new reserves?" sqref="K53:K55 J40:J380 K60 J3:J38"/>
    <dataValidation type="list" errorStyle="information" allowBlank="1" showInputMessage="1" showErrorMessage="1" errorTitle="Consistency!" error="Enter the name of the lead partner of your consortium here!_x000a__x000a_If you are not associated with a consortium, enter the data under the 'ESA' name, and use the 'Challenge Originator: Interviewed Company' column" promptTitle="Lead partner in consortium" sqref="E43:E106 E3:E29">
      <formula1>$CK$42:$CK$46</formula1>
    </dataValidation>
    <dataValidation type="list" errorStyle="information" allowBlank="1" showInputMessage="1" showErrorMessage="1" errorTitle="Consistency" error="Should this be added to the list of suggested impacts for all other template users' benefits?" promptTitle="Impact of EO" prompt="Suggested impacts shown in list, or add FREE TEXT if required" sqref="X41 X31:X35 X43:X604 X3:X29">
      <formula1>$CM$40:$CM$46</formula1>
    </dataValidation>
    <dataValidation allowBlank="1" showInputMessage="1" showErrorMessage="1" promptTitle="PROBLEM STATEMENT" prompt="What are you unable to do sufficiently?  What would you like to do better?  What is the risk that you face? etc..." sqref="H40:H41 J39 H43:H107 H3:H38"/>
    <dataValidation type="list" errorStyle="information" allowBlank="1" showInputMessage="1" showErrorMessage="1" errorTitle="Consistency" error="Should this be added to the list of suggested impacts for all other template users' benefits?" promptTitle="Impact of EO" prompt="Suggested impacts shown in list, or add FREE TEXT if required" sqref="X30 X42 X36:X40">
      <formula1>$CM$17:$CM$22</formula1>
    </dataValidation>
    <dataValidation type="list" errorStyle="information" allowBlank="1" showInputMessage="1" showErrorMessage="1" errorTitle="Consistency!" error="Enter the name of the lead partner of your consortium here!_x000a__x000a_If you are not associated with a consortium, enter the data under the 'ESA' name, and use the 'Challenge Originator: Interviewed Company' column" promptTitle="Lead partner in consortium" sqref="E30:E42">
      <formula1>$CK$19:$CK$22</formula1>
    </dataValidation>
    <dataValidation allowBlank="1" showInputMessage="1" showErrorMessage="1" promptTitle="General description of data need" prompt="e.g. Ground movement; Topographic identification; Moisture content etc..." sqref="I92:I240"/>
    <dataValidation type="list" allowBlank="1" showInputMessage="1" showErrorMessage="1" sqref="AK3:AX91 BT3:CI91">
      <formula1>AK$2</formula1>
    </dataValidation>
    <dataValidation type="list" allowBlank="1" showInputMessage="1" showErrorMessage="1" promptTitle="Technology urgency" prompt="NOT Timeliness._x000a_Urgency relates to the perceived need by industry for this technology to be available" sqref="Y3:Y509">
      <formula1>$CM$49:$CM$52</formula1>
    </dataValidation>
    <dataValidation allowBlank="1" showInputMessage="1" showErrorMessage="1" promptTitle="Challenge ID" prompt="Consortium : Number (3 digits)_x000a_(e.g. OTM:001 / HAT:025 / CLS:013 / COR:032)" sqref="B3:B91"/>
  </dataValidations>
  <pageMargins left="0.70866141732283472" right="0.70866141732283472" top="0.74803149606299213" bottom="0.74803149606299213" header="0.31496062992125984" footer="0.31496062992125984"/>
  <pageSetup paperSize="8" scale="30" fitToHeight="2" orientation="landscape" r:id="rId1"/>
</worksheet>
</file>

<file path=xl/worksheets/sheet2.xml><?xml version="1.0" encoding="utf-8"?>
<worksheet xmlns="http://schemas.openxmlformats.org/spreadsheetml/2006/main" xmlns:r="http://schemas.openxmlformats.org/officeDocument/2006/relationships">
  <dimension ref="A2:G35"/>
  <sheetViews>
    <sheetView topLeftCell="A8" zoomScale="80" zoomScaleNormal="80" workbookViewId="0">
      <selection activeCell="D19" sqref="D19"/>
    </sheetView>
  </sheetViews>
  <sheetFormatPr defaultRowHeight="15"/>
  <cols>
    <col min="1" max="1" width="9.140625" style="1"/>
    <col min="2" max="2" width="13.42578125" style="1" customWidth="1"/>
    <col min="3" max="3" width="16" style="1" customWidth="1"/>
    <col min="4" max="4" width="18.140625" style="1" customWidth="1"/>
    <col min="5" max="5" width="38.42578125" style="1" customWidth="1"/>
    <col min="6" max="6" width="37.5703125" style="1" customWidth="1"/>
    <col min="7" max="7" width="31.42578125" style="1" customWidth="1"/>
    <col min="8" max="16384" width="9.140625" style="1"/>
  </cols>
  <sheetData>
    <row r="2" spans="1:7" ht="30">
      <c r="A2" s="5" t="s">
        <v>60</v>
      </c>
      <c r="B2" s="5" t="s">
        <v>59</v>
      </c>
    </row>
    <row r="3" spans="1:7" ht="30">
      <c r="C3" s="6" t="s">
        <v>21</v>
      </c>
      <c r="D3" s="7" t="s">
        <v>23</v>
      </c>
      <c r="E3" s="8" t="s">
        <v>24</v>
      </c>
      <c r="F3" s="9" t="s">
        <v>157</v>
      </c>
      <c r="G3" s="10" t="s">
        <v>167</v>
      </c>
    </row>
    <row r="4" spans="1:7">
      <c r="C4" s="9" t="s">
        <v>25</v>
      </c>
      <c r="D4" s="11" t="s">
        <v>26</v>
      </c>
      <c r="E4" s="12" t="s">
        <v>27</v>
      </c>
      <c r="F4" s="9"/>
      <c r="G4" s="10" t="str">
        <f>CONCATENATE(C4,": ",D4, " - ",E4)</f>
        <v>ON 1.1: Seismic Planning - Areas of poor coupling</v>
      </c>
    </row>
    <row r="5" spans="1:7" ht="60">
      <c r="C5" s="9" t="s">
        <v>28</v>
      </c>
      <c r="D5" s="11" t="s">
        <v>26</v>
      </c>
      <c r="E5" s="12" t="s">
        <v>158</v>
      </c>
      <c r="F5" s="9" t="s">
        <v>170</v>
      </c>
      <c r="G5" s="10" t="str">
        <f t="shared" ref="G5:G35" si="0">CONCATENATE(C5,": ",D5, " - ",E5)</f>
        <v xml:space="preserve">ON 1.2: Seismic Planning - Identification of adverse terrain for trafficability </v>
      </c>
    </row>
    <row r="6" spans="1:7" ht="30">
      <c r="C6" s="9" t="s">
        <v>29</v>
      </c>
      <c r="D6" s="11" t="s">
        <v>26</v>
      </c>
      <c r="E6" s="12" t="s">
        <v>30</v>
      </c>
      <c r="F6" s="9"/>
      <c r="G6" s="10" t="str">
        <f t="shared" si="0"/>
        <v>ON 1.3: Seismic Planning - Identification of environmentally sensitive areas</v>
      </c>
    </row>
    <row r="7" spans="1:7" ht="30">
      <c r="C7" s="9" t="s">
        <v>31</v>
      </c>
      <c r="D7" s="11" t="s">
        <v>32</v>
      </c>
      <c r="E7" s="12" t="s">
        <v>33</v>
      </c>
      <c r="F7" s="9"/>
      <c r="G7" s="10" t="str">
        <f t="shared" si="0"/>
        <v>ON 2.1: Surface Geology Mapping - Mapping Geological features</v>
      </c>
    </row>
    <row r="8" spans="1:7" ht="30">
      <c r="C8" s="9" t="s">
        <v>34</v>
      </c>
      <c r="D8" s="11" t="s">
        <v>32</v>
      </c>
      <c r="E8" s="12" t="s">
        <v>35</v>
      </c>
      <c r="F8" s="9"/>
      <c r="G8" s="10" t="str">
        <f t="shared" si="0"/>
        <v>ON 2.2: Surface Geology Mapping - Structural interpretation</v>
      </c>
    </row>
    <row r="9" spans="1:7" ht="30">
      <c r="C9" s="9" t="s">
        <v>36</v>
      </c>
      <c r="D9" s="11" t="s">
        <v>32</v>
      </c>
      <c r="E9" s="12" t="s">
        <v>37</v>
      </c>
      <c r="F9" s="9"/>
      <c r="G9" s="10" t="str">
        <f t="shared" si="0"/>
        <v>ON 2.3: Surface Geology Mapping - Lithological discrimination</v>
      </c>
    </row>
    <row r="10" spans="1:7" ht="45">
      <c r="C10" s="9" t="s">
        <v>38</v>
      </c>
      <c r="D10" s="11" t="s">
        <v>32</v>
      </c>
      <c r="E10" s="12" t="s">
        <v>159</v>
      </c>
      <c r="F10" s="9" t="s">
        <v>160</v>
      </c>
      <c r="G10" s="10" t="str">
        <f t="shared" si="0"/>
        <v xml:space="preserve">ON 2.4: Surface Geology Mapping - Terrain evaluation and Geo-morphology characterization </v>
      </c>
    </row>
    <row r="11" spans="1:7" ht="45">
      <c r="C11" s="9" t="s">
        <v>39</v>
      </c>
      <c r="D11" s="11" t="s">
        <v>32</v>
      </c>
      <c r="E11" s="12" t="s">
        <v>161</v>
      </c>
      <c r="F11" s="9" t="s">
        <v>162</v>
      </c>
      <c r="G11" s="10" t="str">
        <f t="shared" si="0"/>
        <v>ON 2.5: Surface Geology Mapping - Engineering geological evaluation</v>
      </c>
    </row>
    <row r="12" spans="1:7" ht="30">
      <c r="C12" s="9" t="s">
        <v>40</v>
      </c>
      <c r="D12" s="11" t="s">
        <v>41</v>
      </c>
      <c r="E12" s="12" t="s">
        <v>42</v>
      </c>
      <c r="F12" s="9"/>
      <c r="G12" s="10" t="str">
        <f t="shared" si="0"/>
        <v>ON 3.1: Subsidence monitoring - Land motion relating to fault lines or other causes</v>
      </c>
    </row>
    <row r="13" spans="1:7" ht="30">
      <c r="C13" s="9" t="s">
        <v>43</v>
      </c>
      <c r="D13" s="11" t="s">
        <v>41</v>
      </c>
      <c r="E13" s="12" t="s">
        <v>44</v>
      </c>
      <c r="F13" s="9"/>
      <c r="G13" s="10" t="str">
        <f t="shared" si="0"/>
        <v>ON 3.2: Subsidence monitoring - Infrastructure monitoring</v>
      </c>
    </row>
    <row r="14" spans="1:7" ht="30">
      <c r="C14" s="9" t="s">
        <v>45</v>
      </c>
      <c r="D14" s="11" t="s">
        <v>41</v>
      </c>
      <c r="E14" s="12" t="s">
        <v>46</v>
      </c>
      <c r="F14" s="9"/>
      <c r="G14" s="10" t="str">
        <f t="shared" si="0"/>
        <v>ON 3.3: Subsidence monitoring - Reservoir management</v>
      </c>
    </row>
    <row r="15" spans="1:7" ht="30">
      <c r="C15" s="9" t="s">
        <v>47</v>
      </c>
      <c r="D15" s="11" t="s">
        <v>48</v>
      </c>
      <c r="E15" s="12" t="s">
        <v>163</v>
      </c>
      <c r="F15" s="9" t="s">
        <v>164</v>
      </c>
      <c r="G15" s="10" t="str">
        <f t="shared" si="0"/>
        <v xml:space="preserve">ON 4.1: Environmental monitoring - Baseline historic mapping of environment and ecosystems </v>
      </c>
    </row>
    <row r="16" spans="1:7" ht="30">
      <c r="C16" s="9" t="s">
        <v>49</v>
      </c>
      <c r="D16" s="11" t="s">
        <v>48</v>
      </c>
      <c r="E16" s="12" t="s">
        <v>50</v>
      </c>
      <c r="F16" s="9"/>
      <c r="G16" s="10" t="str">
        <f t="shared" si="0"/>
        <v>ON 4.2: Environmental monitoring - Continuous monitoring of changes throughout the lifecycle</v>
      </c>
    </row>
    <row r="17" spans="1:7" ht="30">
      <c r="C17" s="17" t="s">
        <v>283</v>
      </c>
      <c r="D17" s="18" t="s">
        <v>48</v>
      </c>
      <c r="E17" s="19" t="s">
        <v>284</v>
      </c>
      <c r="F17" s="17" t="s">
        <v>285</v>
      </c>
      <c r="G17" s="20" t="str">
        <f t="shared" ref="G17" si="1">CONCATENATE(C17,": ",D17, " - ",E17)</f>
        <v>ON 4.3: Environmental monitoring - Natural HazardRisk Analysis</v>
      </c>
    </row>
    <row r="18" spans="1:7" ht="30">
      <c r="C18" s="9" t="s">
        <v>51</v>
      </c>
      <c r="D18" s="11" t="s">
        <v>52</v>
      </c>
      <c r="E18" s="12" t="s">
        <v>53</v>
      </c>
      <c r="F18" s="9"/>
      <c r="G18" s="10" t="str">
        <f t="shared" si="0"/>
        <v>ON 5.1: Logistics planning and operations - Baseline mapping of terrain and infrastructure</v>
      </c>
    </row>
    <row r="19" spans="1:7" ht="30">
      <c r="C19" s="9" t="s">
        <v>54</v>
      </c>
      <c r="D19" s="11" t="s">
        <v>52</v>
      </c>
      <c r="E19" s="12" t="s">
        <v>55</v>
      </c>
      <c r="F19" s="9"/>
      <c r="G19" s="10" t="str">
        <f t="shared" si="0"/>
        <v>ON 5.2: Logistics planning and operations - Support to surveying crews for planning surveys and H&amp;S</v>
      </c>
    </row>
    <row r="20" spans="1:7" ht="30">
      <c r="C20" s="9" t="s">
        <v>56</v>
      </c>
      <c r="D20" s="11" t="s">
        <v>52</v>
      </c>
      <c r="E20" s="12" t="s">
        <v>57</v>
      </c>
      <c r="F20" s="9"/>
      <c r="G20" s="10" t="str">
        <f t="shared" si="0"/>
        <v>ON 5.3: Logistics planning and operations - Facility siting, pipeline routing and roads development</v>
      </c>
    </row>
    <row r="21" spans="1:7" ht="30">
      <c r="C21" s="9" t="s">
        <v>58</v>
      </c>
      <c r="D21" s="13" t="s">
        <v>52</v>
      </c>
      <c r="E21" s="12" t="s">
        <v>165</v>
      </c>
      <c r="F21" s="9" t="s">
        <v>166</v>
      </c>
      <c r="G21" s="10" t="str">
        <f t="shared" si="0"/>
        <v xml:space="preserve">ON 5.4: Logistics planning and operations - Monitoring of assets </v>
      </c>
    </row>
    <row r="23" spans="1:7">
      <c r="A23" s="5"/>
      <c r="B23" s="5"/>
    </row>
    <row r="24" spans="1:7" ht="30">
      <c r="A24" s="5" t="s">
        <v>83</v>
      </c>
      <c r="B24" s="5" t="s">
        <v>84</v>
      </c>
    </row>
    <row r="25" spans="1:7" ht="45">
      <c r="C25" s="13" t="s">
        <v>61</v>
      </c>
      <c r="D25" s="11" t="s">
        <v>62</v>
      </c>
      <c r="E25" s="9" t="s">
        <v>63</v>
      </c>
      <c r="F25" s="9"/>
      <c r="G25" s="10" t="str">
        <f t="shared" si="0"/>
        <v>OFF 1.1: Metocean data mapping and monitoring - Historic records for winds, waves and currents</v>
      </c>
    </row>
    <row r="26" spans="1:7" ht="45">
      <c r="C26" s="13" t="s">
        <v>64</v>
      </c>
      <c r="D26" s="11" t="s">
        <v>62</v>
      </c>
      <c r="E26" s="9" t="s">
        <v>65</v>
      </c>
      <c r="F26" s="9"/>
      <c r="G26" s="10" t="str">
        <f t="shared" si="0"/>
        <v>OFF 1.2: Metocean data mapping and monitoring - Wind, waves and currents forecast to operations</v>
      </c>
    </row>
    <row r="27" spans="1:7" ht="45">
      <c r="C27" s="13" t="s">
        <v>66</v>
      </c>
      <c r="D27" s="11" t="s">
        <v>62</v>
      </c>
      <c r="E27" s="9" t="s">
        <v>67</v>
      </c>
      <c r="F27" s="9"/>
      <c r="G27" s="10" t="str">
        <f t="shared" si="0"/>
        <v>OFF 1.3: Metocean data mapping and monitoring - Hurricane forecasting</v>
      </c>
    </row>
    <row r="28" spans="1:7" ht="30">
      <c r="C28" s="13" t="s">
        <v>68</v>
      </c>
      <c r="D28" s="11" t="s">
        <v>48</v>
      </c>
      <c r="E28" s="9" t="s">
        <v>69</v>
      </c>
      <c r="F28" s="9"/>
      <c r="G28" s="10" t="str">
        <f t="shared" si="0"/>
        <v>OFF 2.1: Environmental monitoring - Baseline historic mapping of environment and ecosystems</v>
      </c>
    </row>
    <row r="29" spans="1:7" ht="30">
      <c r="C29" s="13" t="s">
        <v>70</v>
      </c>
      <c r="D29" s="11" t="s">
        <v>48</v>
      </c>
      <c r="E29" s="9" t="s">
        <v>71</v>
      </c>
      <c r="F29" s="9"/>
      <c r="G29" s="10" t="str">
        <f t="shared" si="0"/>
        <v>OFF 2.2: Environmental monitoring - Continuous monitoring of changes throughout O&amp;G lifecycle</v>
      </c>
    </row>
    <row r="30" spans="1:7" ht="30">
      <c r="C30" s="13" t="s">
        <v>72</v>
      </c>
      <c r="D30" s="11" t="s">
        <v>48</v>
      </c>
      <c r="E30" s="9" t="s">
        <v>73</v>
      </c>
      <c r="F30" s="9"/>
      <c r="G30" s="10" t="str">
        <f t="shared" si="0"/>
        <v>OFF 2.3: Environmental monitoring - Water quality during operations</v>
      </c>
    </row>
    <row r="31" spans="1:7" ht="30">
      <c r="C31" s="13" t="s">
        <v>74</v>
      </c>
      <c r="D31" s="11" t="s">
        <v>48</v>
      </c>
      <c r="E31" s="9" t="s">
        <v>75</v>
      </c>
      <c r="F31" s="9"/>
      <c r="G31" s="10" t="str">
        <f t="shared" si="0"/>
        <v>OFF 2.4: Environmental monitoring - Coastal morphology</v>
      </c>
    </row>
    <row r="32" spans="1:7" ht="30">
      <c r="C32" s="13" t="s">
        <v>76</v>
      </c>
      <c r="D32" s="11" t="s">
        <v>48</v>
      </c>
      <c r="E32" s="9" t="s">
        <v>77</v>
      </c>
      <c r="F32" s="9"/>
      <c r="G32" s="10" t="str">
        <f t="shared" si="0"/>
        <v>OFF 2.5: Environmental monitoring - Gas flaring</v>
      </c>
    </row>
    <row r="33" spans="3:7" ht="30">
      <c r="C33" s="13" t="s">
        <v>78</v>
      </c>
      <c r="D33" s="11" t="s">
        <v>48</v>
      </c>
      <c r="E33" s="9" t="s">
        <v>79</v>
      </c>
      <c r="F33" s="9"/>
      <c r="G33" s="10" t="str">
        <f t="shared" si="0"/>
        <v>OFF 2.6: Environmental monitoring - Seeps (exploration)</v>
      </c>
    </row>
    <row r="34" spans="3:7" ht="30">
      <c r="C34" s="13" t="s">
        <v>80</v>
      </c>
      <c r="D34" s="11" t="s">
        <v>48</v>
      </c>
      <c r="E34" s="9" t="s">
        <v>81</v>
      </c>
      <c r="F34" s="9"/>
      <c r="G34" s="10" t="str">
        <f t="shared" si="0"/>
        <v>OFF 2.7: Environmental monitoring - Oil spill monitoring and response</v>
      </c>
    </row>
    <row r="35" spans="3:7" ht="30">
      <c r="C35" s="13" t="s">
        <v>82</v>
      </c>
      <c r="D35" s="13" t="s">
        <v>48</v>
      </c>
      <c r="E35" s="9" t="s">
        <v>168</v>
      </c>
      <c r="F35" s="9" t="s">
        <v>169</v>
      </c>
      <c r="G35" s="10" t="str">
        <f t="shared" si="0"/>
        <v xml:space="preserve">OFF 2.8: Environmental monitoring - Ice monitoring </v>
      </c>
    </row>
  </sheetData>
  <dataConsolidate topLabels="1">
    <dataRefs count="2">
      <dataRef ref="C3:E5" sheet="List A1&amp;2 - Themes "/>
      <dataRef ref="C4:E4" sheet="List A1&amp;2 - Themes "/>
    </dataRefs>
  </dataConsolid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I26"/>
  <sheetViews>
    <sheetView zoomScale="70" zoomScaleNormal="70" workbookViewId="0">
      <selection activeCell="C41" sqref="C41"/>
    </sheetView>
  </sheetViews>
  <sheetFormatPr defaultRowHeight="15"/>
  <cols>
    <col min="3" max="3" width="22.28515625" customWidth="1"/>
    <col min="5" max="5" width="22" customWidth="1"/>
    <col min="6" max="6" width="56.28515625" customWidth="1"/>
    <col min="7" max="7" width="34" customWidth="1"/>
    <col min="9" max="9" width="25.28515625" customWidth="1"/>
  </cols>
  <sheetData>
    <row r="2" spans="2:9">
      <c r="B2" s="2"/>
      <c r="C2" s="2" t="s">
        <v>171</v>
      </c>
      <c r="D2" s="2" t="s">
        <v>172</v>
      </c>
      <c r="E2" s="2" t="s">
        <v>173</v>
      </c>
      <c r="F2" s="2" t="s">
        <v>93</v>
      </c>
      <c r="G2" s="16" t="s">
        <v>167</v>
      </c>
      <c r="I2" s="2" t="s">
        <v>622</v>
      </c>
    </row>
    <row r="3" spans="2:9">
      <c r="B3" s="2"/>
      <c r="C3" s="2"/>
      <c r="D3" s="2"/>
      <c r="E3" s="2"/>
      <c r="F3" s="2"/>
      <c r="G3" s="16" t="s">
        <v>278</v>
      </c>
      <c r="I3" s="2" t="str">
        <f>C4</f>
        <v>Tropical humid</v>
      </c>
    </row>
    <row r="4" spans="2:9">
      <c r="B4" s="2" t="s">
        <v>174</v>
      </c>
      <c r="C4" s="2" t="s">
        <v>175</v>
      </c>
      <c r="D4" s="2" t="s">
        <v>176</v>
      </c>
      <c r="E4" s="2" t="s">
        <v>177</v>
      </c>
      <c r="F4" s="2" t="s">
        <v>178</v>
      </c>
      <c r="G4" s="2" t="str">
        <f>CONCATENATE(D4," - ",E4,)</f>
        <v>Af - Tropical wet</v>
      </c>
      <c r="I4" s="2" t="str">
        <f>C7</f>
        <v>Dry</v>
      </c>
    </row>
    <row r="5" spans="2:9">
      <c r="B5" s="2"/>
      <c r="C5" s="2"/>
      <c r="D5" s="2" t="s">
        <v>179</v>
      </c>
      <c r="E5" s="2" t="s">
        <v>180</v>
      </c>
      <c r="F5" s="2" t="s">
        <v>181</v>
      </c>
      <c r="G5" s="2" t="str">
        <f t="shared" ref="G5:G26" si="0">CONCATENATE(D5," - ",E5,)</f>
        <v>Am - Tropical monsoonal</v>
      </c>
      <c r="I5" s="2" t="str">
        <f>C11</f>
        <v>Mild Mid-Latitude</v>
      </c>
    </row>
    <row r="6" spans="2:9">
      <c r="B6" s="2"/>
      <c r="C6" s="2"/>
      <c r="D6" s="2" t="s">
        <v>182</v>
      </c>
      <c r="E6" s="2" t="s">
        <v>183</v>
      </c>
      <c r="F6" s="2" t="s">
        <v>184</v>
      </c>
      <c r="G6" s="2" t="str">
        <f t="shared" si="0"/>
        <v>Aw - Tropical savanna</v>
      </c>
      <c r="I6" s="2" t="str">
        <f>C17</f>
        <v>Severe Mid-Latitude</v>
      </c>
    </row>
    <row r="7" spans="2:9">
      <c r="B7" s="2" t="s">
        <v>185</v>
      </c>
      <c r="C7" s="2" t="s">
        <v>186</v>
      </c>
      <c r="D7" s="2" t="s">
        <v>187</v>
      </c>
      <c r="E7" s="2" t="s">
        <v>188</v>
      </c>
      <c r="F7" s="2" t="s">
        <v>189</v>
      </c>
      <c r="G7" s="2" t="str">
        <f t="shared" si="0"/>
        <v>BWh - Subtropical desert</v>
      </c>
      <c r="I7" s="2" t="str">
        <f>C25</f>
        <v>Polar</v>
      </c>
    </row>
    <row r="8" spans="2:9">
      <c r="B8" s="2"/>
      <c r="C8" s="2"/>
      <c r="D8" s="2" t="s">
        <v>190</v>
      </c>
      <c r="E8" s="2" t="s">
        <v>191</v>
      </c>
      <c r="F8" s="2" t="s">
        <v>192</v>
      </c>
      <c r="G8" s="2" t="str">
        <f t="shared" si="0"/>
        <v>BSh - Subtropical steppe</v>
      </c>
    </row>
    <row r="9" spans="2:9">
      <c r="B9" s="2"/>
      <c r="C9" s="2"/>
      <c r="D9" s="2" t="s">
        <v>193</v>
      </c>
      <c r="E9" s="2" t="s">
        <v>194</v>
      </c>
      <c r="F9" s="2" t="s">
        <v>194</v>
      </c>
      <c r="G9" s="2" t="str">
        <f t="shared" si="0"/>
        <v>BWk - Mid-latitude desert</v>
      </c>
    </row>
    <row r="10" spans="2:9">
      <c r="B10" s="2"/>
      <c r="C10" s="2"/>
      <c r="D10" s="2" t="s">
        <v>195</v>
      </c>
      <c r="E10" s="2" t="s">
        <v>196</v>
      </c>
      <c r="F10" s="2" t="s">
        <v>197</v>
      </c>
      <c r="G10" s="2" t="str">
        <f t="shared" si="0"/>
        <v>BSk - Mid-latitude steppe</v>
      </c>
    </row>
    <row r="11" spans="2:9">
      <c r="B11" s="2" t="s">
        <v>198</v>
      </c>
      <c r="C11" s="2" t="s">
        <v>199</v>
      </c>
      <c r="D11" s="2" t="s">
        <v>200</v>
      </c>
      <c r="E11" s="2" t="s">
        <v>201</v>
      </c>
      <c r="F11" s="2" t="s">
        <v>202</v>
      </c>
      <c r="G11" s="2" t="str">
        <f t="shared" si="0"/>
        <v>Csa - Mediterranean</v>
      </c>
    </row>
    <row r="12" spans="2:9">
      <c r="B12" s="2"/>
      <c r="C12" s="2"/>
      <c r="D12" s="2" t="s">
        <v>203</v>
      </c>
      <c r="E12" s="2" t="s">
        <v>201</v>
      </c>
      <c r="F12" s="2" t="s">
        <v>204</v>
      </c>
      <c r="G12" s="2" t="str">
        <f t="shared" si="0"/>
        <v>Csb - Mediterranean</v>
      </c>
    </row>
    <row r="13" spans="2:9">
      <c r="B13" s="2"/>
      <c r="C13" s="2"/>
      <c r="D13" s="2" t="s">
        <v>205</v>
      </c>
      <c r="E13" s="2" t="s">
        <v>206</v>
      </c>
      <c r="F13" s="2" t="s">
        <v>207</v>
      </c>
      <c r="G13" s="2" t="str">
        <f t="shared" si="0"/>
        <v>Cfa - Humid subtropical</v>
      </c>
    </row>
    <row r="14" spans="2:9">
      <c r="B14" s="2"/>
      <c r="C14" s="2"/>
      <c r="D14" s="2" t="s">
        <v>208</v>
      </c>
      <c r="E14" s="2" t="s">
        <v>206</v>
      </c>
      <c r="F14" s="2" t="s">
        <v>209</v>
      </c>
      <c r="G14" s="2" t="str">
        <f t="shared" si="0"/>
        <v>Cwa - Humid subtropical</v>
      </c>
    </row>
    <row r="15" spans="2:9">
      <c r="B15" s="2"/>
      <c r="C15" s="2"/>
      <c r="D15" s="2" t="s">
        <v>210</v>
      </c>
      <c r="E15" s="2" t="s">
        <v>211</v>
      </c>
      <c r="F15" s="2" t="s">
        <v>212</v>
      </c>
      <c r="G15" s="2" t="str">
        <f t="shared" si="0"/>
        <v>Cfb - Marine west coast</v>
      </c>
    </row>
    <row r="16" spans="2:9">
      <c r="B16" s="2"/>
      <c r="C16" s="2"/>
      <c r="D16" s="2" t="s">
        <v>213</v>
      </c>
      <c r="E16" s="2" t="s">
        <v>211</v>
      </c>
      <c r="F16" s="2" t="s">
        <v>214</v>
      </c>
      <c r="G16" s="2" t="str">
        <f t="shared" si="0"/>
        <v>Cfc - Marine west coast</v>
      </c>
    </row>
    <row r="17" spans="2:7">
      <c r="B17" s="2" t="s">
        <v>215</v>
      </c>
      <c r="C17" s="2" t="s">
        <v>216</v>
      </c>
      <c r="D17" s="2" t="s">
        <v>217</v>
      </c>
      <c r="E17" s="2" t="s">
        <v>218</v>
      </c>
      <c r="F17" s="2" t="s">
        <v>219</v>
      </c>
      <c r="G17" s="2" t="str">
        <f t="shared" si="0"/>
        <v>Dfa - Humid continental</v>
      </c>
    </row>
    <row r="18" spans="2:7">
      <c r="B18" s="2"/>
      <c r="C18" s="2"/>
      <c r="D18" s="2" t="s">
        <v>220</v>
      </c>
      <c r="E18" s="2" t="s">
        <v>218</v>
      </c>
      <c r="F18" s="2" t="s">
        <v>221</v>
      </c>
      <c r="G18" s="2" t="str">
        <f t="shared" si="0"/>
        <v>Dfb - Humid continental</v>
      </c>
    </row>
    <row r="19" spans="2:7">
      <c r="B19" s="2"/>
      <c r="C19" s="2"/>
      <c r="D19" s="2" t="s">
        <v>222</v>
      </c>
      <c r="E19" s="2" t="s">
        <v>218</v>
      </c>
      <c r="F19" s="2" t="s">
        <v>223</v>
      </c>
      <c r="G19" s="2" t="str">
        <f t="shared" si="0"/>
        <v>Dwa - Humid continental</v>
      </c>
    </row>
    <row r="20" spans="2:7">
      <c r="B20" s="2"/>
      <c r="C20" s="2"/>
      <c r="D20" s="2" t="s">
        <v>224</v>
      </c>
      <c r="E20" s="2" t="s">
        <v>218</v>
      </c>
      <c r="F20" s="2" t="s">
        <v>225</v>
      </c>
      <c r="G20" s="2" t="str">
        <f t="shared" si="0"/>
        <v>Dwb - Humid continental</v>
      </c>
    </row>
    <row r="21" spans="2:7">
      <c r="B21" s="2"/>
      <c r="C21" s="2"/>
      <c r="D21" s="2" t="s">
        <v>226</v>
      </c>
      <c r="E21" s="2" t="s">
        <v>227</v>
      </c>
      <c r="F21" s="2" t="s">
        <v>228</v>
      </c>
      <c r="G21" s="2" t="str">
        <f t="shared" si="0"/>
        <v>Dfc - Subarctic</v>
      </c>
    </row>
    <row r="22" spans="2:7">
      <c r="B22" s="2"/>
      <c r="C22" s="2"/>
      <c r="D22" s="2" t="s">
        <v>229</v>
      </c>
      <c r="E22" s="2" t="s">
        <v>227</v>
      </c>
      <c r="F22" s="2" t="s">
        <v>230</v>
      </c>
      <c r="G22" s="2" t="str">
        <f t="shared" si="0"/>
        <v>Dfd - Subarctic</v>
      </c>
    </row>
    <row r="23" spans="2:7">
      <c r="B23" s="2"/>
      <c r="C23" s="2"/>
      <c r="D23" s="2" t="s">
        <v>231</v>
      </c>
      <c r="E23" s="2" t="s">
        <v>227</v>
      </c>
      <c r="F23" s="2" t="s">
        <v>232</v>
      </c>
      <c r="G23" s="2" t="str">
        <f t="shared" si="0"/>
        <v>Dwc - Subarctic</v>
      </c>
    </row>
    <row r="24" spans="2:7">
      <c r="B24" s="2"/>
      <c r="C24" s="2"/>
      <c r="D24" s="2" t="s">
        <v>233</v>
      </c>
      <c r="E24" s="2" t="s">
        <v>227</v>
      </c>
      <c r="F24" s="2" t="s">
        <v>234</v>
      </c>
      <c r="G24" s="2" t="str">
        <f t="shared" si="0"/>
        <v>Dwd - Subarctic</v>
      </c>
    </row>
    <row r="25" spans="2:7">
      <c r="B25" s="2" t="s">
        <v>235</v>
      </c>
      <c r="C25" s="2" t="s">
        <v>236</v>
      </c>
      <c r="D25" s="2" t="s">
        <v>237</v>
      </c>
      <c r="E25" s="2" t="s">
        <v>238</v>
      </c>
      <c r="F25" s="2" t="s">
        <v>239</v>
      </c>
      <c r="G25" s="2" t="str">
        <f t="shared" si="0"/>
        <v>ET - Tundra</v>
      </c>
    </row>
    <row r="26" spans="2:7">
      <c r="B26" s="2"/>
      <c r="C26" s="2"/>
      <c r="D26" s="2" t="s">
        <v>240</v>
      </c>
      <c r="E26" s="2" t="s">
        <v>241</v>
      </c>
      <c r="F26" s="2" t="s">
        <v>242</v>
      </c>
      <c r="G26" s="2" t="str">
        <f t="shared" si="0"/>
        <v>EF - Ice Cap</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2:V33"/>
  <sheetViews>
    <sheetView workbookViewId="0">
      <selection activeCell="C41" sqref="C41"/>
    </sheetView>
  </sheetViews>
  <sheetFormatPr defaultRowHeight="15"/>
  <cols>
    <col min="2" max="2" width="21.140625" customWidth="1"/>
    <col min="3" max="3" width="29.42578125" customWidth="1"/>
    <col min="4" max="4" width="19.28515625" customWidth="1"/>
    <col min="5" max="5" width="27.140625" customWidth="1"/>
  </cols>
  <sheetData>
    <row r="2" spans="2:22">
      <c r="B2" s="4" t="s">
        <v>99</v>
      </c>
      <c r="C2" s="4" t="s">
        <v>156</v>
      </c>
      <c r="D2" s="4" t="s">
        <v>101</v>
      </c>
      <c r="E2" s="4" t="s">
        <v>243</v>
      </c>
    </row>
    <row r="3" spans="2:22">
      <c r="B3" s="2" t="s">
        <v>245</v>
      </c>
      <c r="C3" s="2" t="s">
        <v>247</v>
      </c>
      <c r="D3" s="2" t="s">
        <v>244</v>
      </c>
      <c r="E3" s="15" t="str">
        <f>CONCATENATE(C3," (",D3,")")</f>
        <v>Generic onshore (Unspecified)</v>
      </c>
      <c r="G3" t="s">
        <v>820</v>
      </c>
      <c r="H3" t="s">
        <v>821</v>
      </c>
      <c r="I3" t="s">
        <v>822</v>
      </c>
      <c r="J3" t="s">
        <v>823</v>
      </c>
      <c r="K3" t="s">
        <v>824</v>
      </c>
      <c r="L3" t="s">
        <v>825</v>
      </c>
      <c r="M3" t="s">
        <v>826</v>
      </c>
      <c r="N3" t="s">
        <v>827</v>
      </c>
      <c r="O3" t="s">
        <v>828</v>
      </c>
      <c r="P3" t="s">
        <v>829</v>
      </c>
      <c r="Q3" t="s">
        <v>830</v>
      </c>
      <c r="R3" t="s">
        <v>831</v>
      </c>
      <c r="S3" t="s">
        <v>832</v>
      </c>
      <c r="T3" t="s">
        <v>833</v>
      </c>
      <c r="U3" t="s">
        <v>834</v>
      </c>
      <c r="V3" t="s">
        <v>835</v>
      </c>
    </row>
    <row r="4" spans="2:22">
      <c r="B4" s="2" t="s">
        <v>102</v>
      </c>
      <c r="C4" s="2" t="s">
        <v>103</v>
      </c>
      <c r="D4" s="14" t="s">
        <v>87</v>
      </c>
      <c r="E4" s="15" t="str">
        <f t="shared" ref="E4:E33" si="0">CONCATENATE(C4," (",D4,")")</f>
        <v>Algeria (OTM)</v>
      </c>
    </row>
    <row r="5" spans="2:22">
      <c r="B5" s="2" t="s">
        <v>104</v>
      </c>
      <c r="C5" s="2" t="s">
        <v>105</v>
      </c>
      <c r="D5" s="14" t="s">
        <v>106</v>
      </c>
      <c r="E5" s="15" t="str">
        <f t="shared" si="0"/>
        <v>Australia (Hatfield)</v>
      </c>
    </row>
    <row r="6" spans="2:22">
      <c r="B6" s="2" t="s">
        <v>107</v>
      </c>
      <c r="C6" s="2" t="s">
        <v>108</v>
      </c>
      <c r="D6" s="14" t="s">
        <v>106</v>
      </c>
      <c r="E6" s="15" t="str">
        <f t="shared" si="0"/>
        <v>Canada (Hatfield)</v>
      </c>
    </row>
    <row r="7" spans="2:22">
      <c r="B7" s="2" t="s">
        <v>109</v>
      </c>
      <c r="C7" s="2" t="s">
        <v>110</v>
      </c>
      <c r="D7" s="14" t="s">
        <v>87</v>
      </c>
      <c r="E7" s="15" t="str">
        <f t="shared" si="0"/>
        <v>DRC (OTM)</v>
      </c>
    </row>
    <row r="8" spans="2:22">
      <c r="B8" s="2" t="s">
        <v>111</v>
      </c>
      <c r="C8" s="2" t="s">
        <v>112</v>
      </c>
      <c r="D8" s="14" t="s">
        <v>106</v>
      </c>
      <c r="E8" s="15" t="str">
        <f t="shared" si="0"/>
        <v>Indonesia, Malaysia, Brunei (Hatfield)</v>
      </c>
    </row>
    <row r="9" spans="2:22">
      <c r="B9" s="2" t="s">
        <v>113</v>
      </c>
      <c r="C9" s="2" t="s">
        <v>114</v>
      </c>
      <c r="D9" s="14" t="s">
        <v>106</v>
      </c>
      <c r="E9" s="15" t="str">
        <f t="shared" si="0"/>
        <v>Kenya (Hatfield)</v>
      </c>
    </row>
    <row r="10" spans="2:22">
      <c r="B10" s="2" t="s">
        <v>115</v>
      </c>
      <c r="C10" s="2" t="s">
        <v>100</v>
      </c>
      <c r="D10" s="14" t="s">
        <v>87</v>
      </c>
      <c r="E10" s="15" t="str">
        <f t="shared" si="0"/>
        <v>Mexico (OTM)</v>
      </c>
    </row>
    <row r="11" spans="2:22">
      <c r="B11" s="2" t="s">
        <v>116</v>
      </c>
      <c r="C11" s="2" t="s">
        <v>117</v>
      </c>
      <c r="D11" s="14" t="s">
        <v>106</v>
      </c>
      <c r="E11" s="15" t="str">
        <f t="shared" si="0"/>
        <v>Papua New Guinea (Hatfield)</v>
      </c>
    </row>
    <row r="12" spans="2:22">
      <c r="B12" s="2" t="s">
        <v>118</v>
      </c>
      <c r="C12" s="2" t="s">
        <v>119</v>
      </c>
      <c r="D12" s="14" t="s">
        <v>106</v>
      </c>
      <c r="E12" s="15" t="str">
        <f t="shared" si="0"/>
        <v>Peru (Hatfield)</v>
      </c>
    </row>
    <row r="13" spans="2:22">
      <c r="B13" s="2" t="s">
        <v>120</v>
      </c>
      <c r="C13" s="2" t="s">
        <v>121</v>
      </c>
      <c r="D13" s="14" t="s">
        <v>106</v>
      </c>
      <c r="E13" s="15" t="str">
        <f t="shared" si="0"/>
        <v>Poland (Hatfield)</v>
      </c>
    </row>
    <row r="14" spans="2:22">
      <c r="B14" s="2" t="s">
        <v>122</v>
      </c>
      <c r="C14" s="2" t="s">
        <v>123</v>
      </c>
      <c r="D14" s="14" t="s">
        <v>87</v>
      </c>
      <c r="E14" s="15" t="str">
        <f t="shared" si="0"/>
        <v>South Africa (OTM)</v>
      </c>
    </row>
    <row r="15" spans="2:22">
      <c r="B15" s="2" t="s">
        <v>124</v>
      </c>
      <c r="C15" s="2" t="s">
        <v>125</v>
      </c>
      <c r="D15" s="14" t="s">
        <v>87</v>
      </c>
      <c r="E15" s="15" t="str">
        <f t="shared" si="0"/>
        <v>South Sudan (OTM)</v>
      </c>
    </row>
    <row r="16" spans="2:22">
      <c r="B16" s="2" t="s">
        <v>126</v>
      </c>
      <c r="C16" s="2" t="s">
        <v>127</v>
      </c>
      <c r="D16" s="14" t="s">
        <v>87</v>
      </c>
      <c r="E16" s="15" t="str">
        <f t="shared" si="0"/>
        <v>Tanzania (OTM)</v>
      </c>
    </row>
    <row r="17" spans="2:7">
      <c r="B17" s="2" t="s">
        <v>128</v>
      </c>
      <c r="C17" s="2" t="s">
        <v>129</v>
      </c>
      <c r="D17" s="14" t="s">
        <v>87</v>
      </c>
      <c r="E17" s="15" t="str">
        <f t="shared" si="0"/>
        <v>Turkey (OTM)</v>
      </c>
    </row>
    <row r="18" spans="2:7">
      <c r="B18" s="2" t="s">
        <v>130</v>
      </c>
      <c r="C18" s="2" t="s">
        <v>131</v>
      </c>
      <c r="D18" s="14" t="s">
        <v>87</v>
      </c>
      <c r="E18" s="15" t="str">
        <f t="shared" si="0"/>
        <v>Uganda (OTM)</v>
      </c>
    </row>
    <row r="19" spans="2:7">
      <c r="B19" s="2" t="s">
        <v>246</v>
      </c>
      <c r="C19" s="2" t="s">
        <v>248</v>
      </c>
      <c r="D19" s="2" t="s">
        <v>244</v>
      </c>
      <c r="E19" s="15" t="str">
        <f t="shared" si="0"/>
        <v>Generic offshore (Unspecified)</v>
      </c>
    </row>
    <row r="20" spans="2:7">
      <c r="B20" s="2" t="s">
        <v>132</v>
      </c>
      <c r="C20" s="2" t="s">
        <v>133</v>
      </c>
      <c r="D20" s="14" t="s">
        <v>134</v>
      </c>
      <c r="E20" s="15" t="str">
        <f t="shared" si="0"/>
        <v>Angola (CLS)</v>
      </c>
    </row>
    <row r="21" spans="2:7">
      <c r="B21" s="2" t="s">
        <v>135</v>
      </c>
      <c r="C21" s="2" t="s">
        <v>136</v>
      </c>
      <c r="D21" s="14" t="s">
        <v>134</v>
      </c>
      <c r="E21" s="15" t="str">
        <f t="shared" si="0"/>
        <v>Argentina (CLS)</v>
      </c>
    </row>
    <row r="22" spans="2:7">
      <c r="B22" s="2" t="s">
        <v>137</v>
      </c>
      <c r="C22" s="2" t="s">
        <v>138</v>
      </c>
      <c r="D22" s="14" t="s">
        <v>134</v>
      </c>
      <c r="E22" s="15" t="str">
        <f t="shared" si="0"/>
        <v>Brazil / Fr Guyana  (CLS)</v>
      </c>
    </row>
    <row r="23" spans="2:7">
      <c r="B23" s="2" t="s">
        <v>139</v>
      </c>
      <c r="C23" s="2" t="s">
        <v>140</v>
      </c>
      <c r="D23" s="14" t="s">
        <v>134</v>
      </c>
      <c r="E23" s="15" t="str">
        <f t="shared" si="0"/>
        <v>Caspian Sea (CLS)</v>
      </c>
    </row>
    <row r="24" spans="2:7">
      <c r="B24" s="2" t="s">
        <v>141</v>
      </c>
      <c r="C24" s="2" t="s">
        <v>142</v>
      </c>
      <c r="D24" s="14" t="s">
        <v>143</v>
      </c>
      <c r="E24" s="15" t="str">
        <f t="shared" si="0"/>
        <v>Eastern Mediterranean (C-Core)</v>
      </c>
      <c r="G24" t="s">
        <v>85</v>
      </c>
    </row>
    <row r="25" spans="2:7">
      <c r="B25" s="2" t="s">
        <v>144</v>
      </c>
      <c r="C25" s="2" t="s">
        <v>145</v>
      </c>
      <c r="D25" s="14" t="s">
        <v>143</v>
      </c>
      <c r="E25" s="15" t="str">
        <f t="shared" si="0"/>
        <v>Falklands (C-Core)</v>
      </c>
    </row>
    <row r="26" spans="2:7">
      <c r="B26" s="2" t="s">
        <v>146</v>
      </c>
      <c r="C26" s="2" t="s">
        <v>147</v>
      </c>
      <c r="D26" s="14" t="s">
        <v>143</v>
      </c>
      <c r="E26" s="15" t="str">
        <f t="shared" si="0"/>
        <v>Ireland (C-Core)</v>
      </c>
    </row>
    <row r="27" spans="2:7">
      <c r="B27" s="2" t="s">
        <v>148</v>
      </c>
      <c r="C27" s="2" t="s">
        <v>290</v>
      </c>
      <c r="D27" s="14" t="s">
        <v>143</v>
      </c>
      <c r="E27" s="15" t="str">
        <f t="shared" si="0"/>
        <v>Morocco / Western Sahara (C-Core)</v>
      </c>
    </row>
    <row r="28" spans="2:7">
      <c r="B28" s="2" t="s">
        <v>149</v>
      </c>
      <c r="C28" s="2" t="s">
        <v>150</v>
      </c>
      <c r="D28" s="14" t="s">
        <v>134</v>
      </c>
      <c r="E28" s="15" t="str">
        <f t="shared" si="0"/>
        <v>Mozambique (CLS)</v>
      </c>
    </row>
    <row r="29" spans="2:7">
      <c r="B29" s="2" t="s">
        <v>151</v>
      </c>
      <c r="C29" s="2" t="s">
        <v>152</v>
      </c>
      <c r="D29" s="14" t="s">
        <v>143</v>
      </c>
      <c r="E29" s="15" t="str">
        <f t="shared" si="0"/>
        <v>Myanmar (C-Core)</v>
      </c>
    </row>
    <row r="30" spans="2:7">
      <c r="B30" s="2" t="s">
        <v>153</v>
      </c>
      <c r="C30" s="2" t="s">
        <v>123</v>
      </c>
      <c r="D30" s="14" t="s">
        <v>134</v>
      </c>
      <c r="E30" s="15" t="str">
        <f t="shared" si="0"/>
        <v>South Africa (CLS)</v>
      </c>
    </row>
    <row r="31" spans="2:7">
      <c r="B31" s="2" t="s">
        <v>154</v>
      </c>
      <c r="C31" s="2" t="s">
        <v>155</v>
      </c>
      <c r="D31" s="14" t="s">
        <v>143</v>
      </c>
      <c r="E31" s="15" t="str">
        <f t="shared" si="0"/>
        <v>South China Sea (C-Core)</v>
      </c>
    </row>
    <row r="32" spans="2:7">
      <c r="B32" s="2" t="s">
        <v>249</v>
      </c>
      <c r="C32" s="2" t="s">
        <v>250</v>
      </c>
      <c r="D32" s="14" t="s">
        <v>251</v>
      </c>
      <c r="E32" s="15" t="str">
        <f t="shared" si="0"/>
        <v>Region Y (Company Z)</v>
      </c>
    </row>
    <row r="33" spans="2:5">
      <c r="B33" s="2" t="s">
        <v>249</v>
      </c>
      <c r="C33" s="2" t="s">
        <v>250</v>
      </c>
      <c r="D33" s="14" t="s">
        <v>251</v>
      </c>
      <c r="E33" s="15" t="str">
        <f t="shared" si="0"/>
        <v>Region Y (Company Z)</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4"/>
  <sheetViews>
    <sheetView zoomScale="85" zoomScaleNormal="85" workbookViewId="0">
      <selection activeCell="C41" sqref="C41"/>
    </sheetView>
  </sheetViews>
  <sheetFormatPr defaultRowHeight="15"/>
  <cols>
    <col min="1" max="1" width="18.140625" customWidth="1"/>
    <col min="2" max="2" width="40.28515625" customWidth="1"/>
    <col min="3" max="3" width="35.5703125" customWidth="1"/>
  </cols>
  <sheetData>
    <row r="1" spans="1:5">
      <c r="A1" s="22" t="s">
        <v>455</v>
      </c>
      <c r="B1" s="22" t="s">
        <v>456</v>
      </c>
      <c r="C1" t="s">
        <v>167</v>
      </c>
    </row>
    <row r="2" spans="1:5">
      <c r="A2" s="2" t="s">
        <v>492</v>
      </c>
      <c r="B2" s="2"/>
      <c r="C2" t="str">
        <f>CONCATENATE(A2, ": ", B2)</f>
        <v xml:space="preserve">ONSHORE: NOT SPECIFIC: </v>
      </c>
      <c r="E2" s="2" t="s">
        <v>623</v>
      </c>
    </row>
    <row r="3" spans="1:5">
      <c r="A3" s="24" t="s">
        <v>493</v>
      </c>
      <c r="B3" s="24"/>
      <c r="C3" t="str">
        <f>CONCATENATE(A3, ": ", B3)</f>
        <v xml:space="preserve">OFFSHORE: NOT SPECIFIC: </v>
      </c>
      <c r="E3" s="2"/>
    </row>
    <row r="4" spans="1:5">
      <c r="A4" s="24"/>
      <c r="B4" s="24"/>
      <c r="E4" s="2"/>
    </row>
    <row r="5" spans="1:5">
      <c r="A5" s="22" t="s">
        <v>457</v>
      </c>
      <c r="B5" s="22" t="s">
        <v>458</v>
      </c>
      <c r="C5" t="str">
        <f>CONCATENATE(A5, ": ", B5)</f>
        <v>Forest / woodland: Jungle</v>
      </c>
      <c r="E5" s="2" t="str">
        <f>A5</f>
        <v>Forest / woodland</v>
      </c>
    </row>
    <row r="6" spans="1:5">
      <c r="A6" s="22" t="s">
        <v>457</v>
      </c>
      <c r="B6" s="22" t="s">
        <v>459</v>
      </c>
      <c r="C6" t="str">
        <f t="shared" ref="C6:C33" si="0">CONCATENATE(A6, ": ", B6)</f>
        <v>Forest / woodland: Boreal forest</v>
      </c>
      <c r="E6" s="2" t="str">
        <f>A10</f>
        <v>Grass / Savanna</v>
      </c>
    </row>
    <row r="7" spans="1:5">
      <c r="A7" s="22" t="s">
        <v>457</v>
      </c>
      <c r="B7" s="22" t="s">
        <v>460</v>
      </c>
      <c r="C7" t="str">
        <f t="shared" si="0"/>
        <v>Forest / woodland: Mixed Woodland</v>
      </c>
      <c r="E7" s="2" t="str">
        <f>A14</f>
        <v>Wetland</v>
      </c>
    </row>
    <row r="8" spans="1:5">
      <c r="A8" s="22" t="s">
        <v>457</v>
      </c>
      <c r="B8" s="22" t="s">
        <v>461</v>
      </c>
      <c r="C8" t="str">
        <f t="shared" si="0"/>
        <v>Forest / woodland: Decidious</v>
      </c>
      <c r="E8" s="2" t="str">
        <f>A19</f>
        <v>Agricultural</v>
      </c>
    </row>
    <row r="9" spans="1:5">
      <c r="A9" s="22" t="s">
        <v>457</v>
      </c>
      <c r="B9" s="22" t="s">
        <v>462</v>
      </c>
      <c r="C9" t="str">
        <f t="shared" si="0"/>
        <v>Forest / woodland: Conifer</v>
      </c>
      <c r="E9" s="2" t="str">
        <f>A22</f>
        <v>Urban</v>
      </c>
    </row>
    <row r="10" spans="1:5">
      <c r="A10" s="22" t="s">
        <v>463</v>
      </c>
      <c r="B10" s="22" t="s">
        <v>464</v>
      </c>
      <c r="C10" t="str">
        <f t="shared" si="0"/>
        <v>Grass / Savanna: Bush / Shrubland</v>
      </c>
      <c r="E10" s="2" t="str">
        <f>A25</f>
        <v>Barren Plains</v>
      </c>
    </row>
    <row r="11" spans="1:5">
      <c r="A11" s="22" t="s">
        <v>463</v>
      </c>
      <c r="B11" s="22" t="s">
        <v>465</v>
      </c>
      <c r="C11" t="str">
        <f t="shared" si="0"/>
        <v>Grass / Savanna: Steppe/scrubland</v>
      </c>
      <c r="E11" s="2" t="str">
        <f>A28</f>
        <v>Mountains</v>
      </c>
    </row>
    <row r="12" spans="1:5">
      <c r="A12" s="22" t="s">
        <v>463</v>
      </c>
      <c r="B12" s="22" t="s">
        <v>466</v>
      </c>
      <c r="C12" t="str">
        <f t="shared" si="0"/>
        <v>Grass / Savanna: Prairie</v>
      </c>
      <c r="E12" s="2" t="str">
        <f>A29</f>
        <v>Dunes</v>
      </c>
    </row>
    <row r="13" spans="1:5">
      <c r="A13" s="22" t="s">
        <v>463</v>
      </c>
      <c r="B13" s="22" t="s">
        <v>467</v>
      </c>
      <c r="C13" t="str">
        <f t="shared" si="0"/>
        <v>Grass / Savanna: Savanna</v>
      </c>
      <c r="E13" s="2" t="str">
        <f>A31</f>
        <v>Snow/Ice</v>
      </c>
    </row>
    <row r="14" spans="1:5">
      <c r="A14" s="22" t="s">
        <v>468</v>
      </c>
      <c r="B14" s="22" t="s">
        <v>469</v>
      </c>
      <c r="C14" t="str">
        <f t="shared" si="0"/>
        <v>Wetland: Swamp</v>
      </c>
      <c r="E14" s="2" t="str">
        <f>A32</f>
        <v>OFFSHORE</v>
      </c>
    </row>
    <row r="15" spans="1:5">
      <c r="A15" s="22" t="s">
        <v>468</v>
      </c>
      <c r="B15" s="22" t="s">
        <v>470</v>
      </c>
      <c r="C15" t="str">
        <f t="shared" si="0"/>
        <v>Wetland: Sabkha</v>
      </c>
    </row>
    <row r="16" spans="1:5">
      <c r="A16" s="22" t="s">
        <v>468</v>
      </c>
      <c r="B16" s="22" t="s">
        <v>238</v>
      </c>
      <c r="C16" t="str">
        <f t="shared" si="0"/>
        <v>Wetland: Tundra</v>
      </c>
    </row>
    <row r="17" spans="1:3">
      <c r="A17" s="22" t="s">
        <v>468</v>
      </c>
      <c r="B17" s="22" t="s">
        <v>471</v>
      </c>
      <c r="C17" t="str">
        <f t="shared" si="0"/>
        <v>Wetland: Peat Bog</v>
      </c>
    </row>
    <row r="18" spans="1:3">
      <c r="A18" s="22" t="s">
        <v>468</v>
      </c>
      <c r="B18" s="22" t="s">
        <v>472</v>
      </c>
      <c r="C18" t="str">
        <f t="shared" si="0"/>
        <v>Wetland: Mangrove</v>
      </c>
    </row>
    <row r="19" spans="1:3">
      <c r="A19" s="22" t="s">
        <v>473</v>
      </c>
      <c r="B19" s="22" t="s">
        <v>474</v>
      </c>
      <c r="C19" t="str">
        <f t="shared" si="0"/>
        <v>Agricultural: Orchard</v>
      </c>
    </row>
    <row r="20" spans="1:3">
      <c r="A20" s="22" t="s">
        <v>473</v>
      </c>
      <c r="B20" s="22" t="s">
        <v>475</v>
      </c>
      <c r="C20" t="str">
        <f t="shared" si="0"/>
        <v>Agricultural: Arable</v>
      </c>
    </row>
    <row r="21" spans="1:3">
      <c r="A21" s="22" t="s">
        <v>473</v>
      </c>
      <c r="B21" s="22" t="s">
        <v>476</v>
      </c>
      <c r="C21" t="str">
        <f t="shared" si="0"/>
        <v>Agricultural: Animal</v>
      </c>
    </row>
    <row r="22" spans="1:3">
      <c r="A22" s="22" t="s">
        <v>477</v>
      </c>
      <c r="B22" s="22" t="s">
        <v>478</v>
      </c>
      <c r="C22" t="str">
        <f t="shared" si="0"/>
        <v>Urban: Residential Urban</v>
      </c>
    </row>
    <row r="23" spans="1:3">
      <c r="A23" s="22" t="s">
        <v>477</v>
      </c>
      <c r="B23" s="22" t="s">
        <v>479</v>
      </c>
      <c r="C23" t="str">
        <f t="shared" si="0"/>
        <v>Urban: Industrial / Commercial</v>
      </c>
    </row>
    <row r="24" spans="1:3">
      <c r="A24" s="22" t="s">
        <v>477</v>
      </c>
      <c r="B24" s="22" t="s">
        <v>480</v>
      </c>
      <c r="C24" t="str">
        <f t="shared" si="0"/>
        <v>Urban: Oilfield infrastructure</v>
      </c>
    </row>
    <row r="25" spans="1:3">
      <c r="A25" s="22" t="s">
        <v>481</v>
      </c>
      <c r="B25" s="22" t="s">
        <v>482</v>
      </c>
      <c r="C25" t="str">
        <f t="shared" si="0"/>
        <v>Barren Plains: Sand plain</v>
      </c>
    </row>
    <row r="26" spans="1:3">
      <c r="A26" s="22" t="s">
        <v>481</v>
      </c>
      <c r="B26" s="22" t="s">
        <v>483</v>
      </c>
      <c r="C26" t="str">
        <f t="shared" si="0"/>
        <v>Barren Plains: Gravel plain</v>
      </c>
    </row>
    <row r="27" spans="1:3">
      <c r="A27" s="22" t="s">
        <v>481</v>
      </c>
      <c r="B27" s="22" t="s">
        <v>484</v>
      </c>
      <c r="C27" t="str">
        <f t="shared" si="0"/>
        <v>Barren Plains: Boulder field</v>
      </c>
    </row>
    <row r="28" spans="1:3">
      <c r="A28" s="22" t="s">
        <v>491</v>
      </c>
      <c r="B28" s="22" t="s">
        <v>485</v>
      </c>
      <c r="C28" t="str">
        <f t="shared" si="0"/>
        <v>Mountains: Jebels /Mountains</v>
      </c>
    </row>
    <row r="29" spans="1:3">
      <c r="A29" s="22" t="s">
        <v>486</v>
      </c>
      <c r="B29" s="22" t="s">
        <v>487</v>
      </c>
      <c r="C29" t="str">
        <f t="shared" si="0"/>
        <v>Dunes: Isloated</v>
      </c>
    </row>
    <row r="30" spans="1:3">
      <c r="A30" s="22" t="s">
        <v>486</v>
      </c>
      <c r="B30" s="22" t="s">
        <v>488</v>
      </c>
      <c r="C30" t="str">
        <f t="shared" si="0"/>
        <v>Dunes: Ridge Dunes</v>
      </c>
    </row>
    <row r="31" spans="1:3">
      <c r="A31" s="22" t="s">
        <v>489</v>
      </c>
      <c r="B31" s="22" t="s">
        <v>490</v>
      </c>
      <c r="C31" t="str">
        <f t="shared" si="0"/>
        <v>Snow/Ice: Snow/Ice field</v>
      </c>
    </row>
    <row r="32" spans="1:3">
      <c r="A32" s="23" t="s">
        <v>494</v>
      </c>
      <c r="B32" s="22" t="s">
        <v>496</v>
      </c>
      <c r="C32" t="str">
        <f t="shared" si="0"/>
        <v>OFFSHORE: Deep water</v>
      </c>
    </row>
    <row r="33" spans="1:3">
      <c r="A33" s="23" t="s">
        <v>494</v>
      </c>
      <c r="B33" s="22" t="s">
        <v>495</v>
      </c>
      <c r="C33" t="str">
        <f t="shared" si="0"/>
        <v>OFFSHORE: Shallow water</v>
      </c>
    </row>
    <row r="34" spans="1:3">
      <c r="B34" s="2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2:C44"/>
  <sheetViews>
    <sheetView workbookViewId="0">
      <selection activeCell="C41" sqref="C41"/>
    </sheetView>
  </sheetViews>
  <sheetFormatPr defaultRowHeight="15"/>
  <cols>
    <col min="3" max="3" width="48.140625" customWidth="1"/>
  </cols>
  <sheetData>
    <row r="2" spans="2:3">
      <c r="B2" s="3" t="s">
        <v>92</v>
      </c>
      <c r="C2" s="3" t="s">
        <v>93</v>
      </c>
    </row>
    <row r="3" spans="2:3">
      <c r="B3" s="2">
        <v>4</v>
      </c>
      <c r="C3" s="2" t="s">
        <v>94</v>
      </c>
    </row>
    <row r="4" spans="2:3">
      <c r="B4" s="2">
        <v>3</v>
      </c>
      <c r="C4" s="2" t="s">
        <v>95</v>
      </c>
    </row>
    <row r="5" spans="2:3">
      <c r="B5" s="2">
        <v>2</v>
      </c>
      <c r="C5" s="2" t="s">
        <v>96</v>
      </c>
    </row>
    <row r="6" spans="2:3">
      <c r="B6" s="2">
        <v>1</v>
      </c>
      <c r="C6" s="2" t="s">
        <v>97</v>
      </c>
    </row>
    <row r="7" spans="2:3">
      <c r="B7" s="2">
        <v>0</v>
      </c>
      <c r="C7" s="2" t="s">
        <v>98</v>
      </c>
    </row>
    <row r="9" spans="2:3">
      <c r="C9" s="2" t="s">
        <v>275</v>
      </c>
    </row>
    <row r="10" spans="2:3">
      <c r="C10" s="2" t="s">
        <v>276</v>
      </c>
    </row>
    <row r="11" spans="2:3">
      <c r="B11" s="2"/>
      <c r="C11" s="2" t="s">
        <v>259</v>
      </c>
    </row>
    <row r="12" spans="2:3">
      <c r="B12" s="2"/>
      <c r="C12" s="2" t="s">
        <v>260</v>
      </c>
    </row>
    <row r="13" spans="2:3">
      <c r="B13" s="2"/>
      <c r="C13" s="2" t="s">
        <v>261</v>
      </c>
    </row>
    <row r="14" spans="2:3">
      <c r="B14" s="2"/>
      <c r="C14" s="2" t="s">
        <v>262</v>
      </c>
    </row>
    <row r="15" spans="2:3">
      <c r="B15" s="2"/>
      <c r="C15" s="2" t="s">
        <v>263</v>
      </c>
    </row>
    <row r="17" spans="2:3">
      <c r="B17" s="2"/>
      <c r="C17" s="2" t="s">
        <v>8</v>
      </c>
    </row>
    <row r="18" spans="2:3">
      <c r="B18" s="2">
        <v>3</v>
      </c>
      <c r="C18" s="2" t="s">
        <v>264</v>
      </c>
    </row>
    <row r="19" spans="2:3">
      <c r="B19" s="2">
        <v>2</v>
      </c>
      <c r="C19" s="2" t="s">
        <v>265</v>
      </c>
    </row>
    <row r="20" spans="2:3">
      <c r="B20" s="2">
        <v>1</v>
      </c>
      <c r="C20" s="2" t="s">
        <v>266</v>
      </c>
    </row>
    <row r="21" spans="2:3">
      <c r="B21" s="2">
        <v>0</v>
      </c>
      <c r="C21" s="2" t="s">
        <v>267</v>
      </c>
    </row>
    <row r="23" spans="2:3">
      <c r="C23" t="s">
        <v>13</v>
      </c>
    </row>
    <row r="24" spans="2:3">
      <c r="B24" s="2"/>
      <c r="C24" s="2" t="s">
        <v>268</v>
      </c>
    </row>
    <row r="25" spans="2:3">
      <c r="B25" s="2"/>
      <c r="C25" s="2" t="s">
        <v>269</v>
      </c>
    </row>
    <row r="26" spans="2:3">
      <c r="B26" s="2"/>
      <c r="C26" s="2" t="s">
        <v>270</v>
      </c>
    </row>
    <row r="27" spans="2:3">
      <c r="B27" s="2"/>
      <c r="C27" s="2" t="s">
        <v>271</v>
      </c>
    </row>
    <row r="28" spans="2:3">
      <c r="B28" s="2"/>
      <c r="C28" s="2" t="s">
        <v>272</v>
      </c>
    </row>
    <row r="29" spans="2:3">
      <c r="B29" s="2"/>
      <c r="C29" s="2" t="s">
        <v>273</v>
      </c>
    </row>
    <row r="30" spans="2:3">
      <c r="B30" s="2"/>
      <c r="C30" s="2" t="s">
        <v>274</v>
      </c>
    </row>
    <row r="32" spans="2:3">
      <c r="C32" t="s">
        <v>10</v>
      </c>
    </row>
    <row r="33" spans="3:3">
      <c r="C33" s="2" t="s">
        <v>268</v>
      </c>
    </row>
    <row r="34" spans="3:3">
      <c r="C34" s="2" t="s">
        <v>624</v>
      </c>
    </row>
    <row r="35" spans="3:3">
      <c r="C35" s="2" t="s">
        <v>625</v>
      </c>
    </row>
    <row r="36" spans="3:3">
      <c r="C36" s="2" t="s">
        <v>626</v>
      </c>
    </row>
    <row r="37" spans="3:3">
      <c r="C37" s="2" t="s">
        <v>627</v>
      </c>
    </row>
    <row r="38" spans="3:3">
      <c r="C38" s="2" t="s">
        <v>628</v>
      </c>
    </row>
    <row r="39" spans="3:3">
      <c r="C39" s="2" t="s">
        <v>629</v>
      </c>
    </row>
    <row r="40" spans="3:3">
      <c r="C40" s="2" t="s">
        <v>630</v>
      </c>
    </row>
    <row r="41" spans="3:3">
      <c r="C41" s="2" t="s">
        <v>631</v>
      </c>
    </row>
    <row r="42" spans="3:3">
      <c r="C42" s="2" t="s">
        <v>632</v>
      </c>
    </row>
    <row r="43" spans="3:3">
      <c r="C43" s="2" t="s">
        <v>633</v>
      </c>
    </row>
    <row r="44" spans="3:3">
      <c r="C44" s="2" t="s">
        <v>634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O61"/>
  <sheetViews>
    <sheetView topLeftCell="A37" zoomScale="55" zoomScaleNormal="55" workbookViewId="0">
      <selection activeCell="C41" sqref="C41"/>
    </sheetView>
  </sheetViews>
  <sheetFormatPr defaultRowHeight="15"/>
  <cols>
    <col min="1" max="1" width="9.140625" style="21"/>
    <col min="2" max="2" width="25.28515625" style="21" customWidth="1"/>
    <col min="3" max="3" width="12.7109375" style="21" customWidth="1"/>
    <col min="4" max="16384" width="9.140625" style="21"/>
  </cols>
  <sheetData>
    <row r="2" spans="1:15" ht="30">
      <c r="A2" s="36" t="s">
        <v>707</v>
      </c>
      <c r="D2" s="38" t="s">
        <v>701</v>
      </c>
      <c r="E2" s="38" t="s">
        <v>703</v>
      </c>
      <c r="F2" s="38" t="s">
        <v>704</v>
      </c>
      <c r="G2" s="38" t="s">
        <v>705</v>
      </c>
      <c r="H2" s="38" t="s">
        <v>706</v>
      </c>
      <c r="I2" s="38" t="s">
        <v>702</v>
      </c>
      <c r="J2" s="38" t="s">
        <v>719</v>
      </c>
      <c r="K2" s="38" t="s">
        <v>720</v>
      </c>
      <c r="L2" s="38" t="s">
        <v>721</v>
      </c>
      <c r="M2" s="38" t="s">
        <v>722</v>
      </c>
    </row>
    <row r="3" spans="1:15" s="38" customFormat="1" ht="30">
      <c r="A3" s="38" t="s">
        <v>686</v>
      </c>
      <c r="B3" s="38" t="s">
        <v>684</v>
      </c>
      <c r="C3" s="38" t="s">
        <v>691</v>
      </c>
      <c r="D3" s="41">
        <v>0.5</v>
      </c>
      <c r="E3" s="41">
        <v>1.5</v>
      </c>
      <c r="F3" s="41">
        <v>2.5</v>
      </c>
      <c r="G3" s="41">
        <v>3.5</v>
      </c>
      <c r="H3" s="41">
        <v>4.5</v>
      </c>
      <c r="I3" s="41">
        <f>D3+0.1</f>
        <v>0.6</v>
      </c>
      <c r="J3" s="41">
        <f t="shared" ref="J3:M3" si="0">E3+0.1</f>
        <v>1.6</v>
      </c>
      <c r="K3" s="41">
        <f t="shared" si="0"/>
        <v>2.6</v>
      </c>
      <c r="L3" s="41">
        <f t="shared" si="0"/>
        <v>3.6</v>
      </c>
      <c r="M3" s="41">
        <f t="shared" si="0"/>
        <v>4.5999999999999996</v>
      </c>
    </row>
    <row r="4" spans="1:15" s="38" customFormat="1" ht="30">
      <c r="A4" s="38" t="s">
        <v>685</v>
      </c>
      <c r="B4" s="38" t="s">
        <v>690</v>
      </c>
      <c r="C4" s="37"/>
      <c r="D4" s="37">
        <v>2</v>
      </c>
      <c r="E4" s="37">
        <v>3</v>
      </c>
      <c r="F4" s="37">
        <v>4</v>
      </c>
      <c r="G4" s="37">
        <v>0</v>
      </c>
      <c r="H4" s="37">
        <v>2</v>
      </c>
      <c r="I4" s="39">
        <v>1</v>
      </c>
      <c r="J4" s="39">
        <v>2</v>
      </c>
      <c r="K4" s="39">
        <v>1</v>
      </c>
      <c r="L4" s="39">
        <v>1</v>
      </c>
      <c r="M4" s="39">
        <v>2</v>
      </c>
      <c r="N4" s="39"/>
      <c r="O4" s="39"/>
    </row>
    <row r="5" spans="1:15">
      <c r="A5" s="38" t="s">
        <v>692</v>
      </c>
      <c r="B5" s="21" t="s">
        <v>48</v>
      </c>
      <c r="C5" s="39"/>
      <c r="D5" s="39">
        <v>1</v>
      </c>
      <c r="E5" s="39">
        <v>2</v>
      </c>
      <c r="F5" s="39">
        <v>2</v>
      </c>
      <c r="G5" s="39">
        <v>3</v>
      </c>
      <c r="H5" s="39">
        <v>2</v>
      </c>
      <c r="I5" s="39">
        <v>3</v>
      </c>
      <c r="J5" s="39">
        <v>2</v>
      </c>
      <c r="K5" s="39">
        <v>4</v>
      </c>
      <c r="L5" s="39">
        <v>4</v>
      </c>
      <c r="M5" s="39">
        <v>2</v>
      </c>
      <c r="N5" s="39"/>
      <c r="O5" s="39"/>
    </row>
    <row r="6" spans="1:15">
      <c r="A6" s="38" t="s">
        <v>693</v>
      </c>
      <c r="B6" s="21" t="s">
        <v>711</v>
      </c>
      <c r="C6" s="37"/>
      <c r="D6" s="39">
        <v>3</v>
      </c>
      <c r="E6" s="39">
        <v>3</v>
      </c>
      <c r="F6" s="39">
        <v>3</v>
      </c>
      <c r="G6" s="39">
        <v>0</v>
      </c>
      <c r="H6" s="39">
        <v>2</v>
      </c>
      <c r="I6" s="39">
        <v>2</v>
      </c>
      <c r="J6" s="39">
        <v>3</v>
      </c>
      <c r="K6" s="39">
        <v>3</v>
      </c>
      <c r="L6" s="39">
        <v>3</v>
      </c>
      <c r="M6" s="39">
        <v>2</v>
      </c>
      <c r="N6" s="39"/>
      <c r="O6" s="39"/>
    </row>
    <row r="7" spans="1:15">
      <c r="A7" s="38" t="s">
        <v>694</v>
      </c>
      <c r="B7" s="21" t="s">
        <v>712</v>
      </c>
      <c r="C7" s="39"/>
      <c r="D7" s="39">
        <v>2</v>
      </c>
      <c r="E7" s="39">
        <v>2</v>
      </c>
      <c r="F7" s="39">
        <v>4</v>
      </c>
      <c r="G7" s="39">
        <v>2</v>
      </c>
      <c r="H7" s="39">
        <v>2</v>
      </c>
      <c r="I7" s="39">
        <v>1</v>
      </c>
    </row>
    <row r="8" spans="1:15">
      <c r="A8" s="38" t="s">
        <v>695</v>
      </c>
      <c r="B8" s="21" t="s">
        <v>713</v>
      </c>
      <c r="C8" s="37"/>
      <c r="D8" s="39">
        <v>2</v>
      </c>
      <c r="E8" s="39">
        <v>1</v>
      </c>
      <c r="F8" s="39">
        <v>1</v>
      </c>
      <c r="G8" s="39">
        <v>2</v>
      </c>
      <c r="H8" s="39">
        <v>3</v>
      </c>
      <c r="I8" s="39">
        <v>3</v>
      </c>
    </row>
    <row r="9" spans="1:15">
      <c r="A9" s="38" t="s">
        <v>696</v>
      </c>
      <c r="B9" s="21" t="s">
        <v>714</v>
      </c>
      <c r="C9" s="39"/>
      <c r="D9" s="39">
        <v>2</v>
      </c>
      <c r="E9" s="39">
        <v>4</v>
      </c>
      <c r="F9" s="39">
        <v>4</v>
      </c>
      <c r="G9" s="39">
        <v>2</v>
      </c>
      <c r="H9" s="39">
        <v>4</v>
      </c>
      <c r="I9" s="39">
        <v>2</v>
      </c>
    </row>
    <row r="10" spans="1:15">
      <c r="A10" s="38" t="s">
        <v>697</v>
      </c>
      <c r="B10" s="21" t="s">
        <v>715</v>
      </c>
      <c r="C10" s="37"/>
      <c r="D10" s="39">
        <v>3</v>
      </c>
      <c r="E10" s="39">
        <v>3</v>
      </c>
      <c r="F10" s="39">
        <v>3</v>
      </c>
      <c r="G10" s="39">
        <v>2</v>
      </c>
      <c r="H10" s="39">
        <v>1</v>
      </c>
      <c r="I10" s="39">
        <v>1</v>
      </c>
    </row>
    <row r="11" spans="1:15">
      <c r="A11" s="38" t="s">
        <v>698</v>
      </c>
      <c r="B11" s="21" t="s">
        <v>717</v>
      </c>
      <c r="C11" s="39"/>
      <c r="D11" s="39">
        <v>4</v>
      </c>
      <c r="E11" s="39">
        <v>0</v>
      </c>
      <c r="F11" s="39">
        <v>0</v>
      </c>
      <c r="G11" s="39">
        <v>3</v>
      </c>
      <c r="H11" s="39">
        <v>1</v>
      </c>
      <c r="I11" s="39">
        <v>3</v>
      </c>
    </row>
    <row r="12" spans="1:15">
      <c r="A12" s="38" t="s">
        <v>699</v>
      </c>
      <c r="B12" s="21" t="s">
        <v>716</v>
      </c>
      <c r="C12" s="37"/>
      <c r="D12" s="39">
        <v>1</v>
      </c>
      <c r="E12" s="39">
        <v>0</v>
      </c>
      <c r="F12" s="39">
        <v>0</v>
      </c>
      <c r="G12" s="39">
        <v>2</v>
      </c>
      <c r="H12" s="39">
        <v>4</v>
      </c>
      <c r="I12" s="39">
        <v>3</v>
      </c>
    </row>
    <row r="13" spans="1:15">
      <c r="A13" s="38" t="s">
        <v>700</v>
      </c>
      <c r="B13" s="21" t="s">
        <v>718</v>
      </c>
      <c r="C13" s="39"/>
      <c r="D13" s="39">
        <v>2</v>
      </c>
      <c r="E13" s="39">
        <v>1</v>
      </c>
      <c r="F13" s="39">
        <v>2</v>
      </c>
      <c r="G13" s="39">
        <v>1</v>
      </c>
      <c r="H13" s="39">
        <v>3</v>
      </c>
      <c r="I13" s="39">
        <v>0</v>
      </c>
    </row>
    <row r="14" spans="1:15">
      <c r="A14" s="38"/>
      <c r="C14" s="39"/>
      <c r="D14" s="39"/>
      <c r="E14" s="39"/>
      <c r="F14" s="39"/>
      <c r="G14" s="39"/>
      <c r="H14" s="39"/>
      <c r="I14" s="39"/>
    </row>
    <row r="15" spans="1:15" ht="30">
      <c r="A15" s="36" t="s">
        <v>707</v>
      </c>
      <c r="D15" s="38" t="s">
        <v>701</v>
      </c>
      <c r="E15" s="38" t="s">
        <v>703</v>
      </c>
      <c r="F15" s="38" t="s">
        <v>704</v>
      </c>
      <c r="G15" s="38" t="s">
        <v>705</v>
      </c>
      <c r="H15" s="38" t="s">
        <v>706</v>
      </c>
      <c r="I15" s="38" t="s">
        <v>702</v>
      </c>
      <c r="J15" s="38" t="s">
        <v>719</v>
      </c>
      <c r="K15" s="38" t="s">
        <v>720</v>
      </c>
      <c r="L15" s="38" t="s">
        <v>721</v>
      </c>
    </row>
    <row r="16" spans="1:15" ht="30">
      <c r="A16" s="38" t="s">
        <v>686</v>
      </c>
      <c r="B16" s="38" t="s">
        <v>684</v>
      </c>
      <c r="C16" s="38" t="s">
        <v>691</v>
      </c>
      <c r="D16" s="41">
        <v>0.5</v>
      </c>
      <c r="E16" s="41">
        <v>1.5</v>
      </c>
      <c r="F16" s="41">
        <v>2.5</v>
      </c>
      <c r="G16" s="41">
        <v>3.5</v>
      </c>
      <c r="H16" s="41">
        <v>4.5</v>
      </c>
      <c r="I16" s="41">
        <f>D16+0.1</f>
        <v>0.6</v>
      </c>
      <c r="J16" s="41">
        <f t="shared" ref="J16" si="1">E16+0.1</f>
        <v>1.6</v>
      </c>
      <c r="K16" s="41">
        <f t="shared" ref="K16" si="2">F16+0.1</f>
        <v>2.6</v>
      </c>
      <c r="L16" s="41">
        <f t="shared" ref="L16" si="3">G16+0.1</f>
        <v>3.6</v>
      </c>
    </row>
    <row r="17" spans="1:12" ht="30">
      <c r="A17" s="38" t="s">
        <v>685</v>
      </c>
      <c r="B17" s="38" t="s">
        <v>690</v>
      </c>
      <c r="C17" s="37">
        <v>0</v>
      </c>
      <c r="D17" s="37">
        <f>D4+$C17</f>
        <v>2</v>
      </c>
      <c r="E17" s="37">
        <f t="shared" ref="E17:I17" si="4">E4+$C17</f>
        <v>3</v>
      </c>
      <c r="F17" s="37">
        <f t="shared" si="4"/>
        <v>4</v>
      </c>
      <c r="G17" s="37">
        <f t="shared" si="4"/>
        <v>0</v>
      </c>
      <c r="H17" s="37">
        <f t="shared" si="4"/>
        <v>2</v>
      </c>
      <c r="I17" s="37">
        <f t="shared" si="4"/>
        <v>1</v>
      </c>
      <c r="J17" s="39">
        <v>2</v>
      </c>
      <c r="K17" s="39">
        <v>1</v>
      </c>
      <c r="L17" s="39">
        <v>1</v>
      </c>
    </row>
    <row r="18" spans="1:12">
      <c r="A18" s="38" t="s">
        <v>692</v>
      </c>
      <c r="B18" s="21" t="s">
        <v>48</v>
      </c>
      <c r="C18" s="37">
        <v>0.05</v>
      </c>
      <c r="D18" s="37">
        <f t="shared" ref="D18:I18" si="5">D5+$C18</f>
        <v>1.05</v>
      </c>
      <c r="E18" s="37">
        <f t="shared" si="5"/>
        <v>2.0499999999999998</v>
      </c>
      <c r="F18" s="37">
        <f t="shared" si="5"/>
        <v>2.0499999999999998</v>
      </c>
      <c r="G18" s="37">
        <f t="shared" si="5"/>
        <v>3.05</v>
      </c>
      <c r="H18" s="37">
        <f t="shared" si="5"/>
        <v>2.0499999999999998</v>
      </c>
      <c r="I18" s="37">
        <f t="shared" si="5"/>
        <v>3.05</v>
      </c>
      <c r="J18" s="39">
        <v>2</v>
      </c>
      <c r="K18" s="39">
        <v>4</v>
      </c>
      <c r="L18" s="39">
        <v>4</v>
      </c>
    </row>
    <row r="19" spans="1:12">
      <c r="A19" s="38" t="s">
        <v>693</v>
      </c>
      <c r="B19" s="21" t="s">
        <v>711</v>
      </c>
      <c r="C19" s="37">
        <v>0.1</v>
      </c>
      <c r="D19" s="37">
        <f t="shared" ref="D19:I19" si="6">D6+$C19</f>
        <v>3.1</v>
      </c>
      <c r="E19" s="37">
        <f t="shared" si="6"/>
        <v>3.1</v>
      </c>
      <c r="F19" s="37">
        <f t="shared" si="6"/>
        <v>3.1</v>
      </c>
      <c r="G19" s="37">
        <f t="shared" si="6"/>
        <v>0.1</v>
      </c>
      <c r="H19" s="37">
        <f t="shared" si="6"/>
        <v>2.1</v>
      </c>
      <c r="I19" s="37">
        <f t="shared" si="6"/>
        <v>2.1</v>
      </c>
      <c r="J19" s="39">
        <v>3</v>
      </c>
      <c r="K19" s="39">
        <v>3</v>
      </c>
      <c r="L19" s="39">
        <v>3</v>
      </c>
    </row>
    <row r="20" spans="1:12">
      <c r="A20" s="38" t="s">
        <v>694</v>
      </c>
      <c r="B20" s="21" t="s">
        <v>712</v>
      </c>
      <c r="C20" s="37">
        <v>0.15</v>
      </c>
      <c r="D20" s="37">
        <f t="shared" ref="D20:I20" si="7">D7+$C20</f>
        <v>2.15</v>
      </c>
      <c r="E20" s="37">
        <f t="shared" si="7"/>
        <v>2.15</v>
      </c>
      <c r="F20" s="37">
        <f t="shared" si="7"/>
        <v>4.1500000000000004</v>
      </c>
      <c r="G20" s="37">
        <f t="shared" si="7"/>
        <v>2.15</v>
      </c>
      <c r="H20" s="37">
        <f t="shared" si="7"/>
        <v>2.15</v>
      </c>
      <c r="I20" s="37">
        <f t="shared" si="7"/>
        <v>1.1499999999999999</v>
      </c>
    </row>
    <row r="21" spans="1:12">
      <c r="A21" s="38" t="s">
        <v>695</v>
      </c>
      <c r="B21" s="21" t="s">
        <v>713</v>
      </c>
      <c r="C21" s="37">
        <v>0.2</v>
      </c>
      <c r="D21" s="37">
        <f t="shared" ref="D21:I21" si="8">D8+$C21</f>
        <v>2.2000000000000002</v>
      </c>
      <c r="E21" s="37">
        <f t="shared" si="8"/>
        <v>1.2</v>
      </c>
      <c r="F21" s="37">
        <f t="shared" si="8"/>
        <v>1.2</v>
      </c>
      <c r="G21" s="37">
        <f t="shared" si="8"/>
        <v>2.2000000000000002</v>
      </c>
      <c r="H21" s="37">
        <f t="shared" si="8"/>
        <v>3.2</v>
      </c>
      <c r="I21" s="37">
        <f t="shared" si="8"/>
        <v>3.2</v>
      </c>
    </row>
    <row r="22" spans="1:12">
      <c r="A22" s="38" t="s">
        <v>696</v>
      </c>
      <c r="B22" s="21" t="s">
        <v>714</v>
      </c>
      <c r="C22" s="37">
        <v>0.25</v>
      </c>
      <c r="D22" s="37">
        <f t="shared" ref="D22:I22" si="9">D9+$C22</f>
        <v>2.25</v>
      </c>
      <c r="E22" s="37">
        <f t="shared" si="9"/>
        <v>4.25</v>
      </c>
      <c r="F22" s="37">
        <f t="shared" si="9"/>
        <v>4.25</v>
      </c>
      <c r="G22" s="37">
        <f t="shared" si="9"/>
        <v>2.25</v>
      </c>
      <c r="H22" s="37">
        <f t="shared" si="9"/>
        <v>4.25</v>
      </c>
      <c r="I22" s="37">
        <f t="shared" si="9"/>
        <v>2.25</v>
      </c>
    </row>
    <row r="23" spans="1:12">
      <c r="A23" s="38" t="s">
        <v>697</v>
      </c>
      <c r="B23" s="21" t="s">
        <v>715</v>
      </c>
      <c r="C23" s="37">
        <v>0.3</v>
      </c>
      <c r="D23" s="37">
        <f t="shared" ref="D23:I23" si="10">D10+$C23</f>
        <v>3.3</v>
      </c>
      <c r="E23" s="37">
        <f t="shared" si="10"/>
        <v>3.3</v>
      </c>
      <c r="F23" s="37">
        <f t="shared" si="10"/>
        <v>3.3</v>
      </c>
      <c r="G23" s="37">
        <f t="shared" si="10"/>
        <v>2.2999999999999998</v>
      </c>
      <c r="H23" s="37">
        <f t="shared" si="10"/>
        <v>1.3</v>
      </c>
      <c r="I23" s="37">
        <f t="shared" si="10"/>
        <v>1.3</v>
      </c>
    </row>
    <row r="24" spans="1:12">
      <c r="A24" s="38" t="s">
        <v>698</v>
      </c>
      <c r="B24" s="21" t="s">
        <v>717</v>
      </c>
      <c r="C24" s="37">
        <v>0.35</v>
      </c>
      <c r="D24" s="37">
        <f t="shared" ref="D24:I24" si="11">D11+$C24</f>
        <v>4.3499999999999996</v>
      </c>
      <c r="E24" s="37">
        <f t="shared" si="11"/>
        <v>0.35</v>
      </c>
      <c r="F24" s="37">
        <f t="shared" si="11"/>
        <v>0.35</v>
      </c>
      <c r="G24" s="37">
        <f t="shared" si="11"/>
        <v>3.35</v>
      </c>
      <c r="H24" s="37">
        <f t="shared" si="11"/>
        <v>1.35</v>
      </c>
      <c r="I24" s="37">
        <f t="shared" si="11"/>
        <v>3.35</v>
      </c>
    </row>
    <row r="25" spans="1:12">
      <c r="A25" s="38" t="s">
        <v>699</v>
      </c>
      <c r="B25" s="21" t="s">
        <v>716</v>
      </c>
      <c r="C25" s="37">
        <v>0.4</v>
      </c>
      <c r="D25" s="37">
        <f t="shared" ref="D25:I25" si="12">D12+$C25</f>
        <v>1.4</v>
      </c>
      <c r="E25" s="37">
        <f t="shared" si="12"/>
        <v>0.4</v>
      </c>
      <c r="F25" s="37">
        <f t="shared" si="12"/>
        <v>0.4</v>
      </c>
      <c r="G25" s="37">
        <f t="shared" si="12"/>
        <v>2.4</v>
      </c>
      <c r="H25" s="37">
        <f t="shared" si="12"/>
        <v>4.4000000000000004</v>
      </c>
      <c r="I25" s="37">
        <f t="shared" si="12"/>
        <v>3.4</v>
      </c>
    </row>
    <row r="26" spans="1:12">
      <c r="A26" s="38" t="s">
        <v>700</v>
      </c>
      <c r="B26" s="21" t="s">
        <v>718</v>
      </c>
      <c r="C26" s="37">
        <v>0.45</v>
      </c>
      <c r="D26" s="37">
        <f t="shared" ref="D26:I26" si="13">D13+$C26</f>
        <v>2.4500000000000002</v>
      </c>
      <c r="E26" s="37">
        <f t="shared" si="13"/>
        <v>1.45</v>
      </c>
      <c r="F26" s="37">
        <f t="shared" si="13"/>
        <v>2.4500000000000002</v>
      </c>
      <c r="G26" s="37">
        <f t="shared" si="13"/>
        <v>1.45</v>
      </c>
      <c r="H26" s="37">
        <f t="shared" si="13"/>
        <v>3.45</v>
      </c>
      <c r="I26" s="37">
        <f t="shared" si="13"/>
        <v>0.45</v>
      </c>
    </row>
    <row r="27" spans="1:12">
      <c r="A27" s="38"/>
      <c r="C27" s="37"/>
      <c r="D27" s="37"/>
      <c r="E27" s="37"/>
      <c r="F27" s="37"/>
      <c r="G27" s="37"/>
      <c r="H27" s="37"/>
      <c r="I27" s="37"/>
    </row>
    <row r="28" spans="1:12">
      <c r="A28" s="38" t="s">
        <v>686</v>
      </c>
      <c r="B28" s="38" t="s">
        <v>684</v>
      </c>
      <c r="C28" s="37"/>
      <c r="D28" s="37" t="s">
        <v>687</v>
      </c>
      <c r="E28" s="37" t="s">
        <v>235</v>
      </c>
      <c r="F28" s="37" t="s">
        <v>215</v>
      </c>
      <c r="G28" s="37" t="s">
        <v>688</v>
      </c>
      <c r="H28" s="37" t="s">
        <v>689</v>
      </c>
      <c r="I28" s="37"/>
    </row>
    <row r="29" spans="1:12" ht="30">
      <c r="A29" s="38" t="s">
        <v>685</v>
      </c>
      <c r="B29" s="38" t="s">
        <v>690</v>
      </c>
      <c r="C29" s="37"/>
      <c r="D29" s="37">
        <v>0.1</v>
      </c>
      <c r="E29" s="37">
        <f>D29+1</f>
        <v>1.1000000000000001</v>
      </c>
      <c r="F29" s="37">
        <f t="shared" ref="F29:H29" si="14">E29+1</f>
        <v>2.1</v>
      </c>
      <c r="G29" s="37">
        <f t="shared" si="14"/>
        <v>3.1</v>
      </c>
      <c r="H29" s="37">
        <f t="shared" si="14"/>
        <v>4.0999999999999996</v>
      </c>
      <c r="I29" s="37"/>
    </row>
    <row r="30" spans="1:12">
      <c r="A30" s="38" t="s">
        <v>692</v>
      </c>
      <c r="B30" s="21" t="s">
        <v>48</v>
      </c>
      <c r="C30" s="37"/>
      <c r="D30" s="37">
        <f>D29+0.1</f>
        <v>0.2</v>
      </c>
      <c r="E30" s="37">
        <f t="shared" ref="E30:H30" si="15">E29+0.1</f>
        <v>1.2000000000000002</v>
      </c>
      <c r="F30" s="37">
        <f t="shared" si="15"/>
        <v>2.2000000000000002</v>
      </c>
      <c r="G30" s="37">
        <f t="shared" si="15"/>
        <v>3.2</v>
      </c>
      <c r="H30" s="37">
        <f t="shared" si="15"/>
        <v>4.1999999999999993</v>
      </c>
      <c r="I30" s="37"/>
    </row>
    <row r="31" spans="1:12">
      <c r="A31" s="38" t="s">
        <v>693</v>
      </c>
      <c r="B31" s="21" t="s">
        <v>711</v>
      </c>
      <c r="C31" s="37"/>
      <c r="D31" s="37">
        <f t="shared" ref="D31:D38" si="16">D30+0.1</f>
        <v>0.30000000000000004</v>
      </c>
      <c r="E31" s="37">
        <f t="shared" ref="E31:E38" si="17">E30+0.1</f>
        <v>1.3000000000000003</v>
      </c>
      <c r="F31" s="37">
        <f t="shared" ref="F31:F38" si="18">F30+0.1</f>
        <v>2.3000000000000003</v>
      </c>
      <c r="G31" s="37">
        <f t="shared" ref="G31:G38" si="19">G30+0.1</f>
        <v>3.3000000000000003</v>
      </c>
      <c r="H31" s="37">
        <f t="shared" ref="H31:H38" si="20">H30+0.1</f>
        <v>4.2999999999999989</v>
      </c>
      <c r="I31" s="37"/>
    </row>
    <row r="32" spans="1:12">
      <c r="A32" s="38" t="s">
        <v>694</v>
      </c>
      <c r="B32" s="21" t="s">
        <v>712</v>
      </c>
      <c r="C32" s="37"/>
      <c r="D32" s="37">
        <f t="shared" si="16"/>
        <v>0.4</v>
      </c>
      <c r="E32" s="37">
        <f t="shared" si="17"/>
        <v>1.4000000000000004</v>
      </c>
      <c r="F32" s="37">
        <f t="shared" si="18"/>
        <v>2.4000000000000004</v>
      </c>
      <c r="G32" s="37">
        <f t="shared" si="19"/>
        <v>3.4000000000000004</v>
      </c>
      <c r="H32" s="37">
        <f t="shared" si="20"/>
        <v>4.3999999999999986</v>
      </c>
      <c r="I32" s="37"/>
    </row>
    <row r="33" spans="1:9">
      <c r="A33" s="38" t="s">
        <v>695</v>
      </c>
      <c r="B33" s="21" t="s">
        <v>713</v>
      </c>
      <c r="C33" s="37"/>
      <c r="D33" s="37">
        <f t="shared" si="16"/>
        <v>0.5</v>
      </c>
      <c r="E33" s="37">
        <f t="shared" si="17"/>
        <v>1.5000000000000004</v>
      </c>
      <c r="F33" s="37">
        <f t="shared" si="18"/>
        <v>2.5000000000000004</v>
      </c>
      <c r="G33" s="37">
        <f t="shared" si="19"/>
        <v>3.5000000000000004</v>
      </c>
      <c r="H33" s="37">
        <f t="shared" si="20"/>
        <v>4.4999999999999982</v>
      </c>
      <c r="I33" s="37"/>
    </row>
    <row r="34" spans="1:9">
      <c r="A34" s="38" t="s">
        <v>696</v>
      </c>
      <c r="B34" s="21" t="s">
        <v>714</v>
      </c>
      <c r="C34" s="37"/>
      <c r="D34" s="37">
        <f t="shared" si="16"/>
        <v>0.6</v>
      </c>
      <c r="E34" s="37">
        <f t="shared" si="17"/>
        <v>1.6000000000000005</v>
      </c>
      <c r="F34" s="37">
        <f t="shared" si="18"/>
        <v>2.6000000000000005</v>
      </c>
      <c r="G34" s="37">
        <f t="shared" si="19"/>
        <v>3.6000000000000005</v>
      </c>
      <c r="H34" s="37">
        <f t="shared" si="20"/>
        <v>4.5999999999999979</v>
      </c>
      <c r="I34" s="37"/>
    </row>
    <row r="35" spans="1:9">
      <c r="A35" s="38" t="s">
        <v>697</v>
      </c>
      <c r="B35" s="21" t="s">
        <v>715</v>
      </c>
      <c r="C35" s="39"/>
      <c r="D35" s="37">
        <f t="shared" si="16"/>
        <v>0.7</v>
      </c>
      <c r="E35" s="37">
        <f t="shared" si="17"/>
        <v>1.7000000000000006</v>
      </c>
      <c r="F35" s="37">
        <f t="shared" si="18"/>
        <v>2.7000000000000006</v>
      </c>
      <c r="G35" s="37">
        <f t="shared" si="19"/>
        <v>3.7000000000000006</v>
      </c>
      <c r="H35" s="37">
        <f t="shared" si="20"/>
        <v>4.6999999999999975</v>
      </c>
      <c r="I35" s="39"/>
    </row>
    <row r="36" spans="1:9">
      <c r="A36" s="38" t="s">
        <v>698</v>
      </c>
      <c r="B36" s="21" t="s">
        <v>717</v>
      </c>
      <c r="C36" s="39"/>
      <c r="D36" s="37">
        <f t="shared" si="16"/>
        <v>0.79999999999999993</v>
      </c>
      <c r="E36" s="37">
        <f t="shared" si="17"/>
        <v>1.8000000000000007</v>
      </c>
      <c r="F36" s="37">
        <f t="shared" si="18"/>
        <v>2.8000000000000007</v>
      </c>
      <c r="G36" s="37">
        <f t="shared" si="19"/>
        <v>3.8000000000000007</v>
      </c>
      <c r="H36" s="37">
        <f t="shared" si="20"/>
        <v>4.7999999999999972</v>
      </c>
      <c r="I36" s="39"/>
    </row>
    <row r="37" spans="1:9">
      <c r="A37" s="38" t="s">
        <v>699</v>
      </c>
      <c r="B37" s="21" t="s">
        <v>716</v>
      </c>
      <c r="C37" s="39"/>
      <c r="D37" s="37">
        <f t="shared" si="16"/>
        <v>0.89999999999999991</v>
      </c>
      <c r="E37" s="37">
        <f t="shared" si="17"/>
        <v>1.9000000000000008</v>
      </c>
      <c r="F37" s="37">
        <f t="shared" si="18"/>
        <v>2.9000000000000008</v>
      </c>
      <c r="G37" s="37">
        <f t="shared" si="19"/>
        <v>3.9000000000000008</v>
      </c>
      <c r="H37" s="37">
        <f t="shared" si="20"/>
        <v>4.8999999999999968</v>
      </c>
      <c r="I37" s="39"/>
    </row>
    <row r="38" spans="1:9">
      <c r="A38" s="38" t="s">
        <v>700</v>
      </c>
      <c r="B38" s="21" t="s">
        <v>718</v>
      </c>
      <c r="C38" s="39"/>
      <c r="D38" s="37">
        <f t="shared" si="16"/>
        <v>0.99999999999999989</v>
      </c>
      <c r="E38" s="37">
        <f t="shared" si="17"/>
        <v>2.0000000000000009</v>
      </c>
      <c r="F38" s="37">
        <f t="shared" si="18"/>
        <v>3.0000000000000009</v>
      </c>
      <c r="G38" s="37">
        <f t="shared" si="19"/>
        <v>4.0000000000000009</v>
      </c>
      <c r="H38" s="37">
        <f t="shared" si="20"/>
        <v>4.9999999999999964</v>
      </c>
      <c r="I38" s="39"/>
    </row>
    <row r="40" spans="1:9" ht="30">
      <c r="A40" s="36" t="s">
        <v>710</v>
      </c>
    </row>
    <row r="41" spans="1:9" ht="30">
      <c r="A41" s="38" t="s">
        <v>686</v>
      </c>
      <c r="B41" s="38" t="s">
        <v>684</v>
      </c>
      <c r="C41" s="38" t="s">
        <v>691</v>
      </c>
      <c r="D41" s="38" t="s">
        <v>701</v>
      </c>
      <c r="E41" s="38" t="s">
        <v>703</v>
      </c>
      <c r="F41" s="38" t="s">
        <v>704</v>
      </c>
      <c r="G41" s="38" t="s">
        <v>705</v>
      </c>
      <c r="H41" s="38" t="s">
        <v>706</v>
      </c>
      <c r="I41" s="38" t="s">
        <v>702</v>
      </c>
    </row>
    <row r="42" spans="1:9" ht="30">
      <c r="A42" s="38" t="s">
        <v>685</v>
      </c>
      <c r="B42" s="38" t="s">
        <v>690</v>
      </c>
      <c r="C42" s="38"/>
      <c r="D42" s="38">
        <f>D4*$B$54</f>
        <v>24.4</v>
      </c>
      <c r="E42" s="38">
        <f t="shared" ref="E42:H42" si="21">E4*$B$54</f>
        <v>36.599999999999994</v>
      </c>
      <c r="F42" s="38">
        <f t="shared" si="21"/>
        <v>48.8</v>
      </c>
      <c r="G42" s="38">
        <f t="shared" si="21"/>
        <v>0</v>
      </c>
      <c r="H42" s="38">
        <f t="shared" si="21"/>
        <v>24.4</v>
      </c>
      <c r="I42" s="38"/>
    </row>
    <row r="43" spans="1:9">
      <c r="A43" s="38" t="s">
        <v>692</v>
      </c>
      <c r="D43" s="38">
        <f t="shared" ref="D43:H43" si="22">D5*$B$54</f>
        <v>12.2</v>
      </c>
      <c r="E43" s="38">
        <f t="shared" si="22"/>
        <v>24.4</v>
      </c>
      <c r="F43" s="38">
        <f t="shared" si="22"/>
        <v>24.4</v>
      </c>
      <c r="G43" s="38">
        <f t="shared" si="22"/>
        <v>36.599999999999994</v>
      </c>
      <c r="H43" s="38">
        <f t="shared" si="22"/>
        <v>24.4</v>
      </c>
    </row>
    <row r="44" spans="1:9">
      <c r="A44" s="38" t="s">
        <v>693</v>
      </c>
      <c r="D44" s="38">
        <f t="shared" ref="D44:H44" si="23">D6*$B$54</f>
        <v>36.599999999999994</v>
      </c>
      <c r="E44" s="38">
        <f t="shared" si="23"/>
        <v>36.599999999999994</v>
      </c>
      <c r="F44" s="38">
        <f t="shared" si="23"/>
        <v>36.599999999999994</v>
      </c>
      <c r="G44" s="38">
        <f t="shared" si="23"/>
        <v>0</v>
      </c>
      <c r="H44" s="38">
        <f t="shared" si="23"/>
        <v>24.4</v>
      </c>
    </row>
    <row r="45" spans="1:9">
      <c r="A45" s="38" t="s">
        <v>694</v>
      </c>
      <c r="D45" s="38">
        <f t="shared" ref="D45:H45" si="24">D7*$B$54</f>
        <v>24.4</v>
      </c>
      <c r="E45" s="38">
        <f t="shared" si="24"/>
        <v>24.4</v>
      </c>
      <c r="F45" s="38">
        <f t="shared" si="24"/>
        <v>48.8</v>
      </c>
      <c r="G45" s="38">
        <f t="shared" si="24"/>
        <v>24.4</v>
      </c>
      <c r="H45" s="38">
        <f t="shared" si="24"/>
        <v>24.4</v>
      </c>
    </row>
    <row r="46" spans="1:9">
      <c r="A46" s="38" t="s">
        <v>695</v>
      </c>
      <c r="D46" s="38">
        <f t="shared" ref="D46:H46" si="25">D8*$B$54</f>
        <v>24.4</v>
      </c>
      <c r="E46" s="38">
        <f t="shared" si="25"/>
        <v>12.2</v>
      </c>
      <c r="F46" s="38">
        <f t="shared" si="25"/>
        <v>12.2</v>
      </c>
      <c r="G46" s="38">
        <f t="shared" si="25"/>
        <v>24.4</v>
      </c>
      <c r="H46" s="38">
        <f t="shared" si="25"/>
        <v>36.599999999999994</v>
      </c>
    </row>
    <row r="47" spans="1:9">
      <c r="A47" s="38" t="s">
        <v>696</v>
      </c>
      <c r="D47" s="38">
        <f t="shared" ref="D47:H47" si="26">D9*$B$54</f>
        <v>24.4</v>
      </c>
      <c r="E47" s="38">
        <f t="shared" si="26"/>
        <v>48.8</v>
      </c>
      <c r="F47" s="38">
        <f t="shared" si="26"/>
        <v>48.8</v>
      </c>
      <c r="G47" s="38">
        <f t="shared" si="26"/>
        <v>24.4</v>
      </c>
      <c r="H47" s="38">
        <f t="shared" si="26"/>
        <v>48.8</v>
      </c>
    </row>
    <row r="48" spans="1:9">
      <c r="A48" s="38" t="s">
        <v>697</v>
      </c>
      <c r="D48" s="38">
        <f t="shared" ref="D48:H48" si="27">D10*$B$54</f>
        <v>36.599999999999994</v>
      </c>
      <c r="E48" s="38">
        <f t="shared" si="27"/>
        <v>36.599999999999994</v>
      </c>
      <c r="F48" s="38">
        <f t="shared" si="27"/>
        <v>36.599999999999994</v>
      </c>
      <c r="G48" s="38">
        <f t="shared" si="27"/>
        <v>24.4</v>
      </c>
      <c r="H48" s="38">
        <f t="shared" si="27"/>
        <v>12.2</v>
      </c>
    </row>
    <row r="49" spans="1:8">
      <c r="A49" s="38" t="s">
        <v>698</v>
      </c>
      <c r="D49" s="38">
        <f t="shared" ref="D49:H49" si="28">D11*$B$54</f>
        <v>48.8</v>
      </c>
      <c r="E49" s="38">
        <f t="shared" si="28"/>
        <v>0</v>
      </c>
      <c r="F49" s="38">
        <f t="shared" si="28"/>
        <v>0</v>
      </c>
      <c r="G49" s="38">
        <f t="shared" si="28"/>
        <v>36.599999999999994</v>
      </c>
      <c r="H49" s="38">
        <f t="shared" si="28"/>
        <v>12.2</v>
      </c>
    </row>
    <row r="50" spans="1:8">
      <c r="A50" s="38" t="s">
        <v>699</v>
      </c>
      <c r="D50" s="38">
        <f t="shared" ref="D50:H50" si="29">D12*$B$54</f>
        <v>12.2</v>
      </c>
      <c r="E50" s="38">
        <f t="shared" si="29"/>
        <v>0</v>
      </c>
      <c r="F50" s="38">
        <f t="shared" si="29"/>
        <v>0</v>
      </c>
      <c r="G50" s="38">
        <f t="shared" si="29"/>
        <v>24.4</v>
      </c>
      <c r="H50" s="38">
        <f t="shared" si="29"/>
        <v>48.8</v>
      </c>
    </row>
    <row r="51" spans="1:8">
      <c r="A51" s="38" t="s">
        <v>700</v>
      </c>
      <c r="D51" s="38">
        <f t="shared" ref="D51:H51" si="30">D13*$B$54</f>
        <v>24.4</v>
      </c>
      <c r="E51" s="38">
        <f t="shared" si="30"/>
        <v>12.2</v>
      </c>
      <c r="F51" s="38">
        <f t="shared" si="30"/>
        <v>24.4</v>
      </c>
      <c r="G51" s="38">
        <f t="shared" si="30"/>
        <v>12.2</v>
      </c>
      <c r="H51" s="38">
        <f t="shared" si="30"/>
        <v>36.599999999999994</v>
      </c>
    </row>
    <row r="52" spans="1:8">
      <c r="D52" s="40">
        <v>0.5</v>
      </c>
      <c r="E52" s="40">
        <v>1.5</v>
      </c>
      <c r="F52" s="40">
        <v>2.5</v>
      </c>
      <c r="G52" s="40">
        <v>3.5</v>
      </c>
      <c r="H52" s="40">
        <v>4.5</v>
      </c>
    </row>
    <row r="53" spans="1:8">
      <c r="A53" s="36" t="s">
        <v>156</v>
      </c>
      <c r="B53" s="36" t="s">
        <v>709</v>
      </c>
    </row>
    <row r="54" spans="1:8">
      <c r="A54" s="21" t="s">
        <v>103</v>
      </c>
      <c r="B54" s="21">
        <v>12.2</v>
      </c>
    </row>
    <row r="55" spans="1:8">
      <c r="A55" s="21" t="s">
        <v>110</v>
      </c>
      <c r="B55" s="21">
        <v>3.2</v>
      </c>
    </row>
    <row r="56" spans="1:8">
      <c r="A56" s="21" t="s">
        <v>100</v>
      </c>
      <c r="B56" s="21">
        <v>1</v>
      </c>
    </row>
    <row r="57" spans="1:8">
      <c r="A57" s="21" t="s">
        <v>708</v>
      </c>
      <c r="B57" s="21">
        <v>3</v>
      </c>
    </row>
    <row r="58" spans="1:8" ht="30">
      <c r="A58" s="21" t="s">
        <v>125</v>
      </c>
      <c r="B58" s="21">
        <v>4</v>
      </c>
    </row>
    <row r="59" spans="1:8">
      <c r="A59" s="21" t="s">
        <v>127</v>
      </c>
      <c r="B59" s="21">
        <v>5</v>
      </c>
    </row>
    <row r="60" spans="1:8">
      <c r="A60" s="21" t="s">
        <v>129</v>
      </c>
      <c r="B60" s="21">
        <v>10</v>
      </c>
    </row>
    <row r="61" spans="1:8">
      <c r="A61" s="21" t="s">
        <v>131</v>
      </c>
      <c r="B61" s="21">
        <v>3</v>
      </c>
    </row>
  </sheetData>
  <sortState ref="A16:B24">
    <sortCondition ref="A17"/>
  </sortState>
  <conditionalFormatting sqref="I4:I38 D4:H28">
    <cfRule type="colorScale" priority="1">
      <colorScale>
        <cfvo type="min" val="0"/>
        <cfvo type="percentile" val="50"/>
        <cfvo type="max" val="0"/>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OTM EO4OG Challenges D1.1</vt:lpstr>
      <vt:lpstr>List A1&amp;2 - Themes </vt:lpstr>
      <vt:lpstr>List B1&amp;2 - Climate</vt:lpstr>
      <vt:lpstr>List C1&amp;2 - Regions</vt:lpstr>
      <vt:lpstr>List D1&amp;2 - Geography</vt:lpstr>
      <vt:lpstr>List E - Value &amp; Impact</vt:lpstr>
      <vt:lpstr>Master Challenges</vt:lpstr>
      <vt:lpstr>'OTM EO4OG Challenges D1.1'!_ftn1</vt:lpstr>
      <vt:lpstr>'OTM EO4OG Challenges D1.1'!_ftnref1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Bowes Lyon</dc:creator>
  <cp:lastModifiedBy>Mark Butcher</cp:lastModifiedBy>
  <cp:lastPrinted>2014-05-08T15:24:28Z</cp:lastPrinted>
  <dcterms:created xsi:type="dcterms:W3CDTF">2014-03-19T16:09:33Z</dcterms:created>
  <dcterms:modified xsi:type="dcterms:W3CDTF">2014-07-08T16:18:18Z</dcterms:modified>
</cp:coreProperties>
</file>